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лан" sheetId="1" r:id="rId1"/>
    <sheet name="вибіркові" sheetId="2" r:id="rId2"/>
    <sheet name="години на тиждень" sheetId="3" r:id="rId3"/>
  </sheets>
  <definedNames>
    <definedName name="_xlnm.Print_Area" localSheetId="1">'вибіркові'!$A$1:$BY$47</definedName>
    <definedName name="_xlnm.Print_Area" localSheetId="0">'План'!$A$1:$BY$145</definedName>
  </definedNames>
  <calcPr fullCalcOnLoad="1"/>
</workbook>
</file>

<file path=xl/comments1.xml><?xml version="1.0" encoding="utf-8"?>
<comments xmlns="http://schemas.openxmlformats.org/spreadsheetml/2006/main">
  <authors>
    <author>*</author>
    <author/>
  </authors>
  <commentList>
    <comment ref="BY66" authorId="0">
      <text>
        <r>
          <rPr>
            <b/>
            <sz val="9"/>
            <rFont val="Tahoma"/>
            <family val="2"/>
          </rPr>
          <t>*:</t>
        </r>
        <r>
          <rPr>
            <sz val="9"/>
            <rFont val="Tahoma"/>
            <family val="2"/>
          </rPr>
          <t xml:space="preserve">
</t>
        </r>
      </text>
    </comment>
    <comment ref="AG79" authorId="1">
      <text>
        <r>
          <rPr>
            <sz val="10"/>
            <color indexed="8"/>
            <rFont val="Arimo"/>
            <family val="0"/>
          </rPr>
          <t>======
ID#AAAAM1bQLhQ
Pc1    (2021-06-15 08:38:06)
автосумма</t>
        </r>
      </text>
    </comment>
  </commentList>
</comments>
</file>

<file path=xl/sharedStrings.xml><?xml version="1.0" encoding="utf-8"?>
<sst xmlns="http://schemas.openxmlformats.org/spreadsheetml/2006/main" count="470" uniqueCount="320">
  <si>
    <t>Міністерство освіти і науки України</t>
  </si>
  <si>
    <t xml:space="preserve">НАВЧАЛЬНИЙ  ПЛАН        </t>
  </si>
  <si>
    <t xml:space="preserve">підготовки </t>
  </si>
  <si>
    <t>бакалавра</t>
  </si>
  <si>
    <t>галузь знань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</si>
  <si>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</si>
  <si>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</si>
  <si>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</si>
  <si>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</si>
  <si>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</si>
  <si>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</si>
  <si>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</si>
  <si>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</si>
  <si>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</si>
  <si>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</si>
  <si>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</si>
  <si>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</si>
  <si>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</si>
  <si>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</t>
  </si>
  <si>
    <t>Самостійна робота</t>
  </si>
  <si>
    <t>Практика</t>
  </si>
  <si>
    <t>Канікули</t>
  </si>
  <si>
    <t>Назва дисципліни</t>
  </si>
  <si>
    <t>Назва кафедри</t>
  </si>
  <si>
    <t>ІСТ</t>
  </si>
  <si>
    <t>Всього</t>
  </si>
  <si>
    <t>Кiлькiсть екзаменiв:</t>
  </si>
  <si>
    <t>Кiлькiсть залiкiв:</t>
  </si>
  <si>
    <t>Навчальна</t>
  </si>
  <si>
    <t>Виробнича</t>
  </si>
  <si>
    <t>семестр</t>
  </si>
  <si>
    <t xml:space="preserve">Розподіл </t>
  </si>
  <si>
    <t>по семестрах</t>
  </si>
  <si>
    <t>3 курс</t>
  </si>
  <si>
    <t>4 курс</t>
  </si>
  <si>
    <t>екзамени</t>
  </si>
  <si>
    <t>заліки</t>
  </si>
  <si>
    <t>курсові 
роботи</t>
  </si>
  <si>
    <t>1 курс</t>
  </si>
  <si>
    <t>2 курс</t>
  </si>
  <si>
    <t>Іноземна мова</t>
  </si>
  <si>
    <t>Українська мова (за професійним спрямуванням)</t>
  </si>
  <si>
    <t>Практична підготовка</t>
  </si>
  <si>
    <t>денна</t>
  </si>
  <si>
    <t>Теоретичне навчання</t>
  </si>
  <si>
    <t>ІІ. Бюджет часу (в тижнях)</t>
  </si>
  <si>
    <t>число навчальних тижнів</t>
  </si>
  <si>
    <t>Технологічна</t>
  </si>
  <si>
    <t>Комплексний кваліфікаційний екзамен</t>
  </si>
  <si>
    <t>Кредити EСTS</t>
  </si>
  <si>
    <t>НА ЗАСІДАННІ ВЧЕНОЇ РАДИ</t>
  </si>
  <si>
    <t xml:space="preserve">Голова Вченої ради, ректор </t>
  </si>
  <si>
    <t>"______"______________20____р.</t>
  </si>
  <si>
    <t>3 роки 10 місяців</t>
  </si>
  <si>
    <t xml:space="preserve">На базі:                       </t>
  </si>
  <si>
    <t xml:space="preserve">Освітній рівень: </t>
  </si>
  <si>
    <t>бакалавр</t>
  </si>
  <si>
    <t>Термін навчання:</t>
  </si>
  <si>
    <t>повної загальної середньої  освіти</t>
  </si>
  <si>
    <t>Курс</t>
  </si>
  <si>
    <t>Екзаменаційна  сесія</t>
  </si>
  <si>
    <t>Підготовка бакалавр.роботи</t>
  </si>
  <si>
    <t>Разом</t>
  </si>
  <si>
    <t>І</t>
  </si>
  <si>
    <t>ІІ</t>
  </si>
  <si>
    <t>ІІІ</t>
  </si>
  <si>
    <t>ІУ</t>
  </si>
  <si>
    <t>Е</t>
  </si>
  <si>
    <t>Н</t>
  </si>
  <si>
    <t>В</t>
  </si>
  <si>
    <t>Практика навчальна</t>
  </si>
  <si>
    <t>Практика виробнича</t>
  </si>
  <si>
    <t>Екзаменаційна сесія</t>
  </si>
  <si>
    <t>Назва  практики</t>
  </si>
  <si>
    <t>Семестр</t>
  </si>
  <si>
    <t>Тижні</t>
  </si>
  <si>
    <t>Кільк-ість  кредитів ECTS</t>
  </si>
  <si>
    <t>Культурологічна (безвідривна, позакредитна)</t>
  </si>
  <si>
    <t>Педагогічна</t>
  </si>
  <si>
    <t>Шифр дисципліни</t>
  </si>
  <si>
    <t>Загальний обсяг</t>
  </si>
  <si>
    <t>лекції</t>
  </si>
  <si>
    <t>семінарські</t>
  </si>
  <si>
    <t>лабораторні</t>
  </si>
  <si>
    <t>Кількість годин</t>
  </si>
  <si>
    <t>аудиторних</t>
  </si>
  <si>
    <t>у тому числі</t>
  </si>
  <si>
    <t>практичні</t>
  </si>
  <si>
    <t>Розподіл по курсах і семестрах
(годин на тиждень)</t>
  </si>
  <si>
    <t>І.</t>
  </si>
  <si>
    <t>ПП</t>
  </si>
  <si>
    <t>ПП1.01</t>
  </si>
  <si>
    <t>ПП1.02</t>
  </si>
  <si>
    <t>ПП1.03</t>
  </si>
  <si>
    <t>ПП1.04</t>
  </si>
  <si>
    <t>ПП2.01</t>
  </si>
  <si>
    <t>ПП2.02</t>
  </si>
  <si>
    <t>ПП2.03</t>
  </si>
  <si>
    <t>ПП2.04</t>
  </si>
  <si>
    <t>ПП2.06</t>
  </si>
  <si>
    <t>ВИБІРКОВА ЧАСТИНА</t>
  </si>
  <si>
    <t>ВВ</t>
  </si>
  <si>
    <t>Вибір з переліку:</t>
  </si>
  <si>
    <t>П01</t>
  </si>
  <si>
    <t>П02</t>
  </si>
  <si>
    <t>П03</t>
  </si>
  <si>
    <t>П04</t>
  </si>
  <si>
    <t>П05</t>
  </si>
  <si>
    <t>Загальна кількість  годин:</t>
  </si>
  <si>
    <t>Кількість  курсових робіт</t>
  </si>
  <si>
    <t>"ПОГОДЖЕНО"</t>
  </si>
  <si>
    <t>проректор з навчально-методичної роботи</t>
  </si>
  <si>
    <t xml:space="preserve">начальник Навчально-методичного центру </t>
  </si>
  <si>
    <t>ІV. АТЕСТАЦІЯ</t>
  </si>
  <si>
    <t>ІІІ. ПРАКТИКА</t>
  </si>
  <si>
    <t xml:space="preserve">Форма навчання:  </t>
  </si>
  <si>
    <t xml:space="preserve">    "ЗАТВЕРДЖЕНО"</t>
  </si>
  <si>
    <t>академік В.П. Андрущенко</t>
  </si>
  <si>
    <t xml:space="preserve">8
</t>
  </si>
  <si>
    <t xml:space="preserve">7
</t>
  </si>
  <si>
    <t xml:space="preserve">6
</t>
  </si>
  <si>
    <t>01 Освіта /Педагогіка</t>
  </si>
  <si>
    <t>спеціальність</t>
  </si>
  <si>
    <t>А</t>
  </si>
  <si>
    <t>Підсумкова атестація</t>
  </si>
  <si>
    <t>Форма підсумкової атестації</t>
  </si>
  <si>
    <t xml:space="preserve">Цикл загальної підготовки                      </t>
  </si>
  <si>
    <t xml:space="preserve">Цикл професійної підготовки                                           </t>
  </si>
  <si>
    <t>ЗП</t>
  </si>
  <si>
    <t>ЗП01</t>
  </si>
  <si>
    <t>ЗП02</t>
  </si>
  <si>
    <t>ЗП03</t>
  </si>
  <si>
    <t>ЗП04</t>
  </si>
  <si>
    <t>ЗП05</t>
  </si>
  <si>
    <t>ЗП06</t>
  </si>
  <si>
    <t>ЗП07</t>
  </si>
  <si>
    <t>ПП2.08</t>
  </si>
  <si>
    <t>ПП2.09</t>
  </si>
  <si>
    <t>ПП2.10</t>
  </si>
  <si>
    <t>ПП2.12</t>
  </si>
  <si>
    <t>ПП2.13</t>
  </si>
  <si>
    <t>ПП2.14</t>
  </si>
  <si>
    <t>ПП2.15</t>
  </si>
  <si>
    <t>ІІ.</t>
  </si>
  <si>
    <t>завідувач випускової кафедри</t>
  </si>
  <si>
    <t>програма</t>
  </si>
  <si>
    <t>освітньо-професійна</t>
  </si>
  <si>
    <t xml:space="preserve">гарант освітньо-професійної  програми </t>
  </si>
  <si>
    <t>ОБОВ’ЯЗКОВА ЧАСТИНА</t>
  </si>
  <si>
    <t>П</t>
  </si>
  <si>
    <t>ОК загальної підготовки</t>
  </si>
  <si>
    <t>ОК поглибленої підготовки за спеціальністю</t>
  </si>
  <si>
    <t>Дисципліни вільного вибору студентів</t>
  </si>
  <si>
    <t>ВВ1</t>
  </si>
  <si>
    <t>ПП1</t>
  </si>
  <si>
    <t>ПП2</t>
  </si>
  <si>
    <t>ПП2.16</t>
  </si>
  <si>
    <t>ПП2.17</t>
  </si>
  <si>
    <t>ПП2.18</t>
  </si>
  <si>
    <t>ПП2.19</t>
  </si>
  <si>
    <t>ВВ1.1</t>
  </si>
  <si>
    <t>4 семестр - 1 ОК - 3 кредити</t>
  </si>
  <si>
    <t>ЗП08</t>
  </si>
  <si>
    <t>ПП2.07</t>
  </si>
  <si>
    <t>ПП2.11</t>
  </si>
  <si>
    <t>ПП2.20</t>
  </si>
  <si>
    <t>V.  ПЛАН  ОСВІТНЬОГО ПРОЦЕСУ</t>
  </si>
  <si>
    <t>I. ГРАФІК ОСВІТНЬОГО  ПРОЦЕСУ</t>
  </si>
  <si>
    <t>Навчальна педагогічна</t>
  </si>
  <si>
    <t>Професійні кваліфікації:</t>
  </si>
  <si>
    <t>Стилістика</t>
  </si>
  <si>
    <t>Сучасне діловодство</t>
  </si>
  <si>
    <t>Термінологічна лексика в системі професійного мовлення</t>
  </si>
  <si>
    <t>Інтерактивні мережі для вивчення мов</t>
  </si>
  <si>
    <t>Друга іноземна мова</t>
  </si>
  <si>
    <t xml:space="preserve">5
</t>
  </si>
  <si>
    <t>Технічний переклад</t>
  </si>
  <si>
    <t>Риторика</t>
  </si>
  <si>
    <t>Філософія техніки</t>
  </si>
  <si>
    <t>Логіка</t>
  </si>
  <si>
    <t>Підприємницьке право</t>
  </si>
  <si>
    <t>Соціологія</t>
  </si>
  <si>
    <t>Політологія</t>
  </si>
  <si>
    <t>Історія науки і техніки</t>
  </si>
  <si>
    <t>Теорія інформації та кодування</t>
  </si>
  <si>
    <t>Ремонт та модернізація персональних комп'ютерів</t>
  </si>
  <si>
    <t>Практикум з експлуатації та ремонту офісної техніки</t>
  </si>
  <si>
    <t>Веб-дизайн</t>
  </si>
  <si>
    <t>Комп'ютерний дизайн</t>
  </si>
  <si>
    <t>Адміністрування комп'ютерних мереж</t>
  </si>
  <si>
    <t>Мультисервісні мережі</t>
  </si>
  <si>
    <t>Інформаційні ресурси та сервіси в інфокомунікаціях</t>
  </si>
  <si>
    <t>Комп'ютерне документоведення</t>
  </si>
  <si>
    <t>Основи електронного бізнесу</t>
  </si>
  <si>
    <t>Системне програмування</t>
  </si>
  <si>
    <t>Теоретичне програмування</t>
  </si>
  <si>
    <t>Крос-платформенне програмування</t>
  </si>
  <si>
    <t>Технологія створення програмних продуктів</t>
  </si>
  <si>
    <t>Мультимедійні технології навчання</t>
  </si>
  <si>
    <t>Інтелектувальний аналіз даних</t>
  </si>
  <si>
    <t>Інтегровані комп'ютерні ситеми</t>
  </si>
  <si>
    <t>Проектування баз даних</t>
  </si>
  <si>
    <t>Комп'ютерно-аналітична діяльність</t>
  </si>
  <si>
    <t>Автоматизовані системи організаційного управління</t>
  </si>
  <si>
    <t>Комп'ютерно-орієнтовані системи професійного навчання</t>
  </si>
  <si>
    <t>Технології розподілених систем та паралельних обчислень</t>
  </si>
  <si>
    <t>Хмарні технології</t>
  </si>
  <si>
    <t>Інформаційні технології у виробництві</t>
  </si>
  <si>
    <t>Системне програмне забезпечення</t>
  </si>
  <si>
    <t>Системи мобільного зв'язку та IP-телефонія</t>
  </si>
  <si>
    <t>Організація дистанційної освіти в навчальному закладі</t>
  </si>
  <si>
    <t>Загальна кількість  кредитів:</t>
  </si>
  <si>
    <t>Кваліфікація:</t>
  </si>
  <si>
    <t>ІЕ</t>
  </si>
  <si>
    <t>зо</t>
  </si>
  <si>
    <t>зтд</t>
  </si>
  <si>
    <t>КК</t>
  </si>
  <si>
    <t>1МІ1ІГОЕ</t>
  </si>
  <si>
    <t>Психологія</t>
  </si>
  <si>
    <t>Бакалавр професійної освіти у галузі цифрових технологій</t>
  </si>
  <si>
    <t>Історія української державності</t>
  </si>
  <si>
    <t>Українська культура</t>
  </si>
  <si>
    <t>Філософія</t>
  </si>
  <si>
    <t>Академічна культура</t>
  </si>
  <si>
    <t>Культура здоров’я особистості</t>
  </si>
  <si>
    <t>Громадянська освіта та основи демократії</t>
  </si>
  <si>
    <t>Драгоманівські студії:</t>
  </si>
  <si>
    <t>Педагогіка</t>
  </si>
  <si>
    <t>Етика та естетика</t>
  </si>
  <si>
    <t>Методика навчання (за фахом)</t>
  </si>
  <si>
    <t>тижні</t>
  </si>
  <si>
    <t>лаборат</t>
  </si>
  <si>
    <t>аудиторні</t>
  </si>
  <si>
    <t>3 години на тиждень</t>
  </si>
  <si>
    <t>2 години на тиждень</t>
  </si>
  <si>
    <t>ПП2.05</t>
  </si>
  <si>
    <t xml:space="preserve">Науково-предметна підготовка </t>
  </si>
  <si>
    <t>ВВ2</t>
  </si>
  <si>
    <t>Навчальна технологічна</t>
  </si>
  <si>
    <t>Виробнича технологічна</t>
  </si>
  <si>
    <t>Виробнича педагогічна</t>
  </si>
  <si>
    <t>6 семестр - 1 ОК - 3 кредити</t>
  </si>
  <si>
    <t>Український державний університет імені Михайла Драгоманова</t>
  </si>
  <si>
    <t>Факультет тхнологій та дизайну</t>
  </si>
  <si>
    <t>Професійна освіта. Дизайн</t>
  </si>
  <si>
    <t>Дизайнер-виконавець</t>
  </si>
  <si>
    <t>Основи композиції</t>
  </si>
  <si>
    <t>Рисунок з основами пластичної анатомії</t>
  </si>
  <si>
    <t>Живопис з основами кольорознавства</t>
  </si>
  <si>
    <t>Стандартизація, метрологія та сертифікація</t>
  </si>
  <si>
    <t>Нарисна геометрія і креслення</t>
  </si>
  <si>
    <t>Теорія та історія дизайну</t>
  </si>
  <si>
    <t>Історія мистецтва</t>
  </si>
  <si>
    <t>Проєктна та комп'ютерна графіка</t>
  </si>
  <si>
    <t>Основи макетування та моделювання</t>
  </si>
  <si>
    <t>Організація виробництва</t>
  </si>
  <si>
    <t>Матеріали сучасного дизайну</t>
  </si>
  <si>
    <t>Архітектоніка і комбінаторика формоутворення</t>
  </si>
  <si>
    <t>Проєктування</t>
  </si>
  <si>
    <t>Основи декоративно-прикладного мистецтва</t>
  </si>
  <si>
    <t>Методика виховної роботи</t>
  </si>
  <si>
    <t>Основи маркетингу</t>
  </si>
  <si>
    <t>Основи менеджменту</t>
  </si>
  <si>
    <t>ЗП09</t>
  </si>
  <si>
    <t>Цифрові освітні технології</t>
  </si>
  <si>
    <t>Комунікативні технології в галузі</t>
  </si>
  <si>
    <t>Ділова етика та корпоративна культура</t>
  </si>
  <si>
    <t xml:space="preserve"> </t>
  </si>
  <si>
    <t>1</t>
  </si>
  <si>
    <t>5</t>
  </si>
  <si>
    <t>6</t>
  </si>
  <si>
    <t>7</t>
  </si>
  <si>
    <t>8</t>
  </si>
  <si>
    <t>Робота в матеріалі</t>
  </si>
  <si>
    <t>7 семестр - 12 кредитів</t>
  </si>
  <si>
    <t xml:space="preserve">  2</t>
  </si>
  <si>
    <t>4</t>
  </si>
  <si>
    <r>
      <rPr>
        <sz val="18"/>
        <rFont val="Times New Roman"/>
        <family val="1"/>
      </rPr>
      <t>6</t>
    </r>
    <r>
      <rPr>
        <sz val="14"/>
        <rFont val="Times New Roman"/>
        <family val="1"/>
      </rPr>
      <t xml:space="preserve">
</t>
    </r>
  </si>
  <si>
    <t>3 семестр -2ОК - 6 кредитів</t>
  </si>
  <si>
    <t>4 семестр - 2 ОК - 6 кредитів</t>
  </si>
  <si>
    <t xml:space="preserve">4,4
</t>
  </si>
  <si>
    <t xml:space="preserve">8,8,8
</t>
  </si>
  <si>
    <t>6 семестр - 2ОК - 6 кредитів</t>
  </si>
  <si>
    <t>6, 6</t>
  </si>
  <si>
    <t>8 семестр - 3 ОК - 18 кредитів</t>
  </si>
  <si>
    <t>7,7,7,7</t>
  </si>
  <si>
    <t>КБР</t>
  </si>
  <si>
    <t>КФ</t>
  </si>
  <si>
    <t>ММСД</t>
  </si>
  <si>
    <t>ЮНЕСКО</t>
  </si>
  <si>
    <t>КСП</t>
  </si>
  <si>
    <t>КП</t>
  </si>
  <si>
    <t>КЕЕ</t>
  </si>
  <si>
    <t>КІТВ</t>
  </si>
  <si>
    <t>Викладач закладу професійної (професійно-технічної) освіти (із дизану), закладу фахової передвищої освіти</t>
  </si>
  <si>
    <t>2321   2322</t>
  </si>
  <si>
    <t>3</t>
  </si>
  <si>
    <t>ВВ2.01-02</t>
  </si>
  <si>
    <t>ВВ2.03</t>
  </si>
  <si>
    <t>ВВ2.04-05</t>
  </si>
  <si>
    <t>ВВ2.06-09</t>
  </si>
  <si>
    <t>ВВ2.10-12</t>
  </si>
  <si>
    <t>ВВ1.01-02</t>
  </si>
  <si>
    <t>ВВ1.03</t>
  </si>
  <si>
    <t>КУМ</t>
  </si>
  <si>
    <t>ІМПС</t>
  </si>
  <si>
    <t>ІСПД</t>
  </si>
  <si>
    <t>ІТП</t>
  </si>
  <si>
    <t>ОПС, ІТВ</t>
  </si>
  <si>
    <t>спеціалізація</t>
  </si>
  <si>
    <t>015.00 Дизайн</t>
  </si>
  <si>
    <t xml:space="preserve">015 Професійна освіта.  </t>
  </si>
  <si>
    <t>Алла РОМАНЧУК</t>
  </si>
  <si>
    <t>Роман  ВЕРНИДУБ</t>
  </si>
  <si>
    <t>декан Факультету технологій  та  дизайну</t>
  </si>
  <si>
    <t>Тетяна ЧЕРНОВА</t>
  </si>
  <si>
    <t>Інна  КОСЯК</t>
  </si>
  <si>
    <t>ППДПУ</t>
  </si>
  <si>
    <t>інженерії та технологій виробництва</t>
  </si>
  <si>
    <t>Володимир Шевченко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</si>
</sst>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[$-422]d\ mmmm\ yyyy&quot; р.&quot;"/>
  </numFmts>
  <fonts count="67"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sz val="17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20"/>
      <name val="Times New Roman"/>
      <family val="1"/>
    </font>
    <font>
      <sz val="10"/>
      <name val="Arimo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2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vertical="center"/>
      <protection hidden="1" locked="0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9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1" fontId="1" fillId="0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/>
      <protection hidden="1"/>
    </xf>
    <xf numFmtId="1" fontId="6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1" fontId="2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5" fillId="0" borderId="14" xfId="0" applyFont="1" applyFill="1" applyBorder="1" applyAlignment="1" applyProtection="1">
      <alignment vertical="center"/>
      <protection hidden="1" locked="0"/>
    </xf>
    <xf numFmtId="0" fontId="5" fillId="0" borderId="11" xfId="0" applyFont="1" applyFill="1" applyBorder="1" applyAlignment="1" applyProtection="1">
      <alignment vertical="center"/>
      <protection hidden="1"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wrapText="1"/>
      <protection hidden="1"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 locked="0"/>
    </xf>
    <xf numFmtId="19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4" fillId="0" borderId="0" xfId="0" applyFont="1" applyAlignment="1">
      <alignment/>
    </xf>
    <xf numFmtId="0" fontId="1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22" fillId="0" borderId="0" xfId="0" applyFont="1" applyFill="1" applyAlignment="1" applyProtection="1">
      <alignment horizontal="left" wrapText="1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1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2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2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3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4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25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26" xfId="0" applyNumberFormat="1" applyFont="1" applyFill="1" applyBorder="1" applyAlignment="1" applyProtection="1">
      <alignment horizontal="center" vertical="center" shrinkToFit="1"/>
      <protection hidden="1" locked="0"/>
    </xf>
    <xf numFmtId="1" fontId="19" fillId="0" borderId="27" xfId="0" applyNumberFormat="1" applyFont="1" applyBorder="1" applyAlignment="1">
      <alignment vertical="center" shrinkToFit="1"/>
    </xf>
    <xf numFmtId="0" fontId="28" fillId="0" borderId="28" xfId="0" applyFont="1" applyBorder="1" applyAlignment="1">
      <alignment/>
    </xf>
    <xf numFmtId="0" fontId="1" fillId="0" borderId="14" xfId="0" applyFont="1" applyFill="1" applyBorder="1" applyAlignment="1" applyProtection="1">
      <alignment horizontal="center"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 shrinkToFit="1"/>
      <protection hidden="1"/>
    </xf>
    <xf numFmtId="1" fontId="1" fillId="0" borderId="26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1" fontId="1" fillId="0" borderId="29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30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6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 vertical="top"/>
      <protection hidden="1"/>
    </xf>
    <xf numFmtId="0" fontId="8" fillId="0" borderId="24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1" fontId="1" fillId="0" borderId="24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5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6" xfId="0" applyNumberFormat="1" applyFont="1" applyFill="1" applyBorder="1" applyAlignment="1" applyProtection="1">
      <alignment horizontal="center" vertical="center"/>
      <protection hidden="1"/>
    </xf>
    <xf numFmtId="1" fontId="1" fillId="0" borderId="14" xfId="0" applyNumberFormat="1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/>
      <protection hidden="1"/>
    </xf>
    <xf numFmtId="1" fontId="1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4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25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Fill="1" applyBorder="1" applyAlignment="1" applyProtection="1">
      <alignment horizontal="center" vertical="center" shrinkToFit="1"/>
      <protection hidden="1"/>
    </xf>
    <xf numFmtId="1" fontId="1" fillId="0" borderId="26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1" fontId="19" fillId="0" borderId="31" xfId="0" applyNumberFormat="1" applyFont="1" applyBorder="1" applyAlignment="1">
      <alignment horizontal="center" vertical="center" shrinkToFit="1"/>
    </xf>
    <xf numFmtId="1" fontId="19" fillId="0" borderId="28" xfId="0" applyNumberFormat="1" applyFont="1" applyBorder="1" applyAlignment="1">
      <alignment horizontal="center" vertical="center" shrinkToFit="1"/>
    </xf>
    <xf numFmtId="1" fontId="1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27" xfId="0" applyNumberFormat="1" applyFont="1" applyBorder="1" applyAlignment="1">
      <alignment horizontal="center" vertical="center" shrinkToFit="1"/>
    </xf>
    <xf numFmtId="1" fontId="1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4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5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36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37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38" xfId="0" applyNumberFormat="1" applyFont="1" applyFill="1" applyBorder="1" applyAlignment="1" applyProtection="1">
      <alignment horizontal="center" vertical="center" shrinkToFit="1"/>
      <protection hidden="1" locked="0"/>
    </xf>
    <xf numFmtId="1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42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43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5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6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2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33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57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7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4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58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9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198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198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3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20" fillId="0" borderId="0" xfId="0" applyFont="1" applyAlignment="1">
      <alignment horizontal="center"/>
    </xf>
    <xf numFmtId="0" fontId="2" fillId="0" borderId="6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61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62" xfId="0" applyNumberFormat="1" applyFont="1" applyFill="1" applyBorder="1" applyAlignment="1" applyProtection="1">
      <alignment horizontal="center" vertical="center"/>
      <protection hidden="1"/>
    </xf>
    <xf numFmtId="0" fontId="1" fillId="0" borderId="63" xfId="0" applyNumberFormat="1" applyFont="1" applyFill="1" applyBorder="1" applyAlignment="1" applyProtection="1">
      <alignment horizontal="center" vertical="center"/>
      <protection hidden="1"/>
    </xf>
    <xf numFmtId="1" fontId="1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5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6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4" xfId="0" applyNumberFormat="1" applyFont="1" applyFill="1" applyBorder="1" applyAlignment="1" applyProtection="1">
      <alignment horizontal="center"/>
      <protection hidden="1"/>
    </xf>
    <xf numFmtId="1" fontId="17" fillId="0" borderId="45" xfId="0" applyNumberFormat="1" applyFont="1" applyFill="1" applyBorder="1" applyAlignment="1" applyProtection="1">
      <alignment horizontal="center"/>
      <protection hidden="1"/>
    </xf>
    <xf numFmtId="1" fontId="17" fillId="0" borderId="68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69" xfId="0" applyFont="1" applyFill="1" applyBorder="1" applyAlignment="1" applyProtection="1">
      <alignment horizontal="center"/>
      <protection hidden="1"/>
    </xf>
    <xf numFmtId="0" fontId="9" fillId="0" borderId="70" xfId="0" applyFont="1" applyFill="1" applyBorder="1" applyAlignment="1" applyProtection="1">
      <alignment horizontal="center"/>
      <protection hidden="1"/>
    </xf>
    <xf numFmtId="0" fontId="9" fillId="0" borderId="69" xfId="0" applyFont="1" applyFill="1" applyBorder="1" applyAlignment="1" applyProtection="1">
      <alignment horizontal="left"/>
      <protection locked="0"/>
    </xf>
    <xf numFmtId="0" fontId="9" fillId="0" borderId="62" xfId="0" applyFont="1" applyFill="1" applyBorder="1" applyAlignment="1" applyProtection="1">
      <alignment horizontal="left"/>
      <protection locked="0"/>
    </xf>
    <xf numFmtId="0" fontId="9" fillId="0" borderId="70" xfId="0" applyFont="1" applyFill="1" applyBorder="1" applyAlignment="1" applyProtection="1">
      <alignment horizontal="left"/>
      <protection locked="0"/>
    </xf>
    <xf numFmtId="0" fontId="1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7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 applyProtection="1">
      <alignment horizontal="center" vertical="center"/>
      <protection hidden="1" locked="0"/>
    </xf>
    <xf numFmtId="0" fontId="1" fillId="0" borderId="71" xfId="0" applyFont="1" applyFill="1" applyBorder="1" applyAlignment="1" applyProtection="1">
      <alignment horizontal="center" vertical="center"/>
      <protection hidden="1" locked="0"/>
    </xf>
    <xf numFmtId="0" fontId="2" fillId="0" borderId="61" xfId="0" applyFont="1" applyFill="1" applyBorder="1" applyAlignment="1" applyProtection="1">
      <alignment horizontal="center"/>
      <protection hidden="1" locked="0"/>
    </xf>
    <xf numFmtId="0" fontId="2" fillId="0" borderId="38" xfId="0" applyFont="1" applyFill="1" applyBorder="1" applyAlignment="1" applyProtection="1">
      <alignment horizontal="center"/>
      <protection hidden="1" locked="0"/>
    </xf>
    <xf numFmtId="0" fontId="1" fillId="0" borderId="7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9" fillId="0" borderId="25" xfId="0" applyFont="1" applyFill="1" applyBorder="1" applyAlignment="1" applyProtection="1">
      <alignment horizontal="center"/>
      <protection hidden="1"/>
    </xf>
    <xf numFmtId="0" fontId="9" fillId="0" borderId="62" xfId="0" applyFont="1" applyFill="1" applyBorder="1" applyAlignment="1" applyProtection="1">
      <alignment horizontal="center"/>
      <protection hidden="1"/>
    </xf>
    <xf numFmtId="0" fontId="1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7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58" xfId="0" applyNumberFormat="1" applyFont="1" applyFill="1" applyBorder="1" applyAlignment="1" applyProtection="1">
      <alignment horizontal="center" vertical="center"/>
      <protection hidden="1"/>
    </xf>
    <xf numFmtId="0" fontId="1" fillId="0" borderId="73" xfId="0" applyNumberFormat="1" applyFont="1" applyFill="1" applyBorder="1" applyAlignment="1" applyProtection="1">
      <alignment horizontal="center" vertical="center"/>
      <protection hidden="1"/>
    </xf>
    <xf numFmtId="0" fontId="1" fillId="0" borderId="65" xfId="0" applyNumberFormat="1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/>
      <protection hidden="1"/>
    </xf>
    <xf numFmtId="0" fontId="2" fillId="0" borderId="57" xfId="0" applyNumberFormat="1" applyFont="1" applyFill="1" applyBorder="1" applyAlignment="1" applyProtection="1">
      <alignment horizontal="center" vertical="center"/>
      <protection hidden="1"/>
    </xf>
    <xf numFmtId="1" fontId="19" fillId="0" borderId="74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/>
    </xf>
    <xf numFmtId="0" fontId="28" fillId="0" borderId="75" xfId="0" applyFont="1" applyBorder="1" applyAlignment="1">
      <alignment/>
    </xf>
    <xf numFmtId="1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32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4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Font="1" applyBorder="1" applyAlignment="1">
      <alignment/>
    </xf>
    <xf numFmtId="198" fontId="19" fillId="0" borderId="27" xfId="0" applyNumberFormat="1" applyFont="1" applyBorder="1" applyAlignment="1">
      <alignment horizontal="center" vertical="center" shrinkToFit="1"/>
    </xf>
    <xf numFmtId="1" fontId="19" fillId="0" borderId="27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1" fillId="0" borderId="71" xfId="0" applyNumberFormat="1" applyFont="1" applyFill="1" applyBorder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3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1" fontId="1" fillId="0" borderId="24" xfId="0" applyNumberFormat="1" applyFont="1" applyFill="1" applyBorder="1" applyAlignment="1" applyProtection="1">
      <alignment horizontal="center" vertical="center"/>
      <protection hidden="1"/>
    </xf>
    <xf numFmtId="1" fontId="1" fillId="0" borderId="57" xfId="0" applyNumberFormat="1" applyFont="1" applyFill="1" applyBorder="1" applyAlignment="1" applyProtection="1">
      <alignment horizontal="center" vertical="center"/>
      <protection hidden="1"/>
    </xf>
    <xf numFmtId="1" fontId="1" fillId="0" borderId="72" xfId="0" applyNumberFormat="1" applyFont="1" applyFill="1" applyBorder="1" applyAlignment="1" applyProtection="1">
      <alignment horizontal="center" vertical="center"/>
      <protection hidden="1"/>
    </xf>
    <xf numFmtId="1" fontId="2" fillId="0" borderId="64" xfId="0" applyNumberFormat="1" applyFont="1" applyFill="1" applyBorder="1" applyAlignment="1" applyProtection="1">
      <alignment horizontal="center" vertical="center"/>
      <protection hidden="1"/>
    </xf>
    <xf numFmtId="1" fontId="2" fillId="0" borderId="73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5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7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24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8" fillId="0" borderId="23" xfId="0" applyFont="1" applyFill="1" applyBorder="1" applyAlignment="1" applyProtection="1">
      <alignment horizontal="center" vertical="center" textRotation="90" wrapText="1"/>
      <protection hidden="1"/>
    </xf>
    <xf numFmtId="1" fontId="1" fillId="0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8" fillId="32" borderId="57" xfId="0" applyFont="1" applyFill="1" applyBorder="1" applyAlignment="1" applyProtection="1">
      <alignment horizontal="center" vertical="center"/>
      <protection hidden="1"/>
    </xf>
    <xf numFmtId="0" fontId="8" fillId="32" borderId="33" xfId="0" applyFont="1" applyFill="1" applyBorder="1" applyAlignment="1" applyProtection="1">
      <alignment horizontal="center" vertical="center"/>
      <protection hidden="1"/>
    </xf>
    <xf numFmtId="0" fontId="1" fillId="0" borderId="78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50" xfId="0" applyFont="1" applyFill="1" applyBorder="1" applyAlignment="1" applyProtection="1">
      <alignment horizontal="center"/>
      <protection hidden="1"/>
    </xf>
    <xf numFmtId="0" fontId="8" fillId="0" borderId="79" xfId="0" applyFont="1" applyFill="1" applyBorder="1" applyAlignment="1" applyProtection="1">
      <alignment horizontal="center"/>
      <protection hidden="1"/>
    </xf>
    <xf numFmtId="0" fontId="8" fillId="0" borderId="52" xfId="0" applyFont="1" applyFill="1" applyBorder="1" applyAlignment="1" applyProtection="1">
      <alignment horizontal="center"/>
      <protection hidden="1"/>
    </xf>
    <xf numFmtId="0" fontId="8" fillId="32" borderId="72" xfId="0" applyFont="1" applyFill="1" applyBorder="1" applyAlignment="1" applyProtection="1">
      <alignment horizontal="center" vertical="center"/>
      <protection hidden="1"/>
    </xf>
    <xf numFmtId="0" fontId="8" fillId="32" borderId="71" xfId="0" applyFont="1" applyFill="1" applyBorder="1" applyAlignment="1" applyProtection="1">
      <alignment horizontal="center" vertical="center"/>
      <protection hidden="1"/>
    </xf>
    <xf numFmtId="0" fontId="8" fillId="32" borderId="59" xfId="0" applyFont="1" applyFill="1" applyBorder="1" applyAlignment="1" applyProtection="1">
      <alignment horizontal="center" vertical="center"/>
      <protection hidden="1"/>
    </xf>
    <xf numFmtId="0" fontId="8" fillId="32" borderId="32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 shrinkToFit="1"/>
      <protection hidden="1"/>
    </xf>
    <xf numFmtId="0" fontId="1" fillId="0" borderId="17" xfId="0" applyFont="1" applyFill="1" applyBorder="1" applyAlignment="1" applyProtection="1">
      <alignment horizontal="center"/>
      <protection hidden="1" locked="0"/>
    </xf>
    <xf numFmtId="0" fontId="1" fillId="0" borderId="18" xfId="0" applyFont="1" applyFill="1" applyBorder="1" applyAlignment="1" applyProtection="1">
      <alignment horizontal="center"/>
      <protection hidden="1" locked="0"/>
    </xf>
    <xf numFmtId="0" fontId="1" fillId="0" borderId="19" xfId="0" applyFont="1" applyFill="1" applyBorder="1" applyAlignment="1" applyProtection="1">
      <alignment horizontal="center"/>
      <protection hidden="1" locked="0"/>
    </xf>
    <xf numFmtId="0" fontId="1" fillId="0" borderId="39" xfId="0" applyFont="1" applyFill="1" applyBorder="1" applyAlignment="1" applyProtection="1">
      <alignment horizontal="center" vertical="center" shrinkToFit="1"/>
      <protection hidden="1"/>
    </xf>
    <xf numFmtId="0" fontId="1" fillId="0" borderId="40" xfId="0" applyFont="1" applyFill="1" applyBorder="1" applyAlignment="1" applyProtection="1">
      <alignment horizontal="center" vertical="center" shrinkToFit="1"/>
      <protection hidden="1"/>
    </xf>
    <xf numFmtId="0" fontId="1" fillId="0" borderId="80" xfId="0" applyFont="1" applyFill="1" applyBorder="1" applyAlignment="1" applyProtection="1">
      <alignment horizontal="center" vertical="center" shrinkToFit="1"/>
      <protection hidden="1"/>
    </xf>
    <xf numFmtId="0" fontId="1" fillId="0" borderId="32" xfId="0" applyFont="1" applyFill="1" applyBorder="1" applyAlignment="1" applyProtection="1">
      <alignment horizontal="center"/>
      <protection hidden="1" locked="0"/>
    </xf>
    <xf numFmtId="0" fontId="1" fillId="0" borderId="33" xfId="0" applyFont="1" applyFill="1" applyBorder="1" applyAlignment="1" applyProtection="1">
      <alignment horizontal="center"/>
      <protection hidden="1" locked="0"/>
    </xf>
    <xf numFmtId="0" fontId="1" fillId="0" borderId="71" xfId="0" applyFont="1" applyFill="1" applyBorder="1" applyAlignment="1" applyProtection="1">
      <alignment horizontal="center"/>
      <protection hidden="1" locked="0"/>
    </xf>
    <xf numFmtId="0" fontId="1" fillId="0" borderId="26" xfId="0" applyFont="1" applyFill="1" applyBorder="1" applyAlignment="1" applyProtection="1">
      <alignment horizontal="center" vertical="center" shrinkToFit="1"/>
      <protection hidden="1"/>
    </xf>
    <xf numFmtId="0" fontId="1" fillId="0" borderId="59" xfId="0" applyFont="1" applyFill="1" applyBorder="1" applyAlignment="1" applyProtection="1">
      <alignment horizontal="center" vertical="center" shrinkToFit="1"/>
      <protection hidden="1"/>
    </xf>
    <xf numFmtId="0" fontId="1" fillId="0" borderId="57" xfId="0" applyFont="1" applyFill="1" applyBorder="1" applyAlignment="1" applyProtection="1">
      <alignment horizontal="center" vertical="center" shrinkToFit="1"/>
      <protection hidden="1"/>
    </xf>
    <xf numFmtId="0" fontId="1" fillId="0" borderId="72" xfId="0" applyFont="1" applyFill="1" applyBorder="1" applyAlignment="1" applyProtection="1">
      <alignment horizontal="center" vertical="center" shrinkToFit="1"/>
      <protection hidden="1"/>
    </xf>
    <xf numFmtId="1" fontId="19" fillId="0" borderId="10" xfId="0" applyNumberFormat="1" applyFont="1" applyBorder="1" applyAlignment="1">
      <alignment horizontal="center" vertical="center" shrinkToFit="1"/>
    </xf>
    <xf numFmtId="1" fontId="19" fillId="0" borderId="24" xfId="0" applyNumberFormat="1" applyFont="1" applyBorder="1" applyAlignment="1">
      <alignment horizontal="center" vertical="center" shrinkToFit="1"/>
    </xf>
    <xf numFmtId="0" fontId="1" fillId="0" borderId="46" xfId="0" applyFont="1" applyFill="1" applyBorder="1" applyAlignment="1" applyProtection="1">
      <alignment horizontal="center" shrinkToFit="1"/>
      <protection hidden="1"/>
    </xf>
    <xf numFmtId="0" fontId="1" fillId="0" borderId="47" xfId="0" applyFont="1" applyFill="1" applyBorder="1" applyAlignment="1" applyProtection="1">
      <alignment horizontal="center" shrinkToFit="1"/>
      <protection hidden="1"/>
    </xf>
    <xf numFmtId="0" fontId="1" fillId="0" borderId="77" xfId="0" applyFont="1" applyFill="1" applyBorder="1" applyAlignment="1" applyProtection="1">
      <alignment horizontal="center" shrinkToFit="1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2" fillId="32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7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8" xfId="0" applyNumberFormat="1" applyFont="1" applyFill="1" applyBorder="1" applyAlignment="1" applyProtection="1">
      <alignment horizontal="center"/>
      <protection hidden="1"/>
    </xf>
    <xf numFmtId="0" fontId="1" fillId="0" borderId="47" xfId="0" applyNumberFormat="1" applyFont="1" applyFill="1" applyBorder="1" applyAlignment="1" applyProtection="1">
      <alignment horizontal="center"/>
      <protection hidden="1"/>
    </xf>
    <xf numFmtId="0" fontId="1" fillId="0" borderId="77" xfId="0" applyNumberFormat="1" applyFont="1" applyFill="1" applyBorder="1" applyAlignment="1" applyProtection="1">
      <alignment horizontal="center"/>
      <protection hidden="1"/>
    </xf>
    <xf numFmtId="0" fontId="1" fillId="0" borderId="81" xfId="0" applyFont="1" applyFill="1" applyBorder="1" applyAlignment="1" applyProtection="1">
      <alignment horizontal="center"/>
      <protection hidden="1"/>
    </xf>
    <xf numFmtId="198" fontId="2" fillId="0" borderId="76" xfId="0" applyNumberFormat="1" applyFont="1" applyFill="1" applyBorder="1" applyAlignment="1" applyProtection="1">
      <alignment horizontal="center" vertical="center" shrinkToFit="1"/>
      <protection hidden="1"/>
    </xf>
    <xf numFmtId="198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Font="1" applyFill="1" applyBorder="1" applyAlignment="1" applyProtection="1">
      <alignment horizontal="center" shrinkToFit="1"/>
      <protection hidden="1"/>
    </xf>
    <xf numFmtId="0" fontId="1" fillId="0" borderId="10" xfId="0" applyFont="1" applyFill="1" applyBorder="1" applyAlignment="1" applyProtection="1">
      <alignment horizontal="center" shrinkToFit="1"/>
      <protection hidden="1"/>
    </xf>
    <xf numFmtId="0" fontId="1" fillId="0" borderId="30" xfId="0" applyFont="1" applyFill="1" applyBorder="1" applyAlignment="1" applyProtection="1">
      <alignment horizontal="center" shrinkToFit="1"/>
      <protection hidden="1"/>
    </xf>
    <xf numFmtId="0" fontId="1" fillId="0" borderId="44" xfId="0" applyFont="1" applyFill="1" applyBorder="1" applyAlignment="1" applyProtection="1">
      <alignment horizontal="center" shrinkToFit="1"/>
      <protection hidden="1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1" fillId="0" borderId="68" xfId="0" applyFont="1" applyFill="1" applyBorder="1" applyAlignment="1" applyProtection="1">
      <alignment horizontal="center" shrinkToFit="1"/>
      <protection hidden="1"/>
    </xf>
    <xf numFmtId="0" fontId="1" fillId="0" borderId="29" xfId="0" applyFont="1" applyBorder="1" applyAlignment="1" applyProtection="1">
      <alignment horizontal="center" shrinkToFit="1"/>
      <protection hidden="1"/>
    </xf>
    <xf numFmtId="0" fontId="1" fillId="0" borderId="10" xfId="0" applyFont="1" applyBorder="1" applyAlignment="1" applyProtection="1">
      <alignment horizontal="center" shrinkToFit="1"/>
      <protection hidden="1"/>
    </xf>
    <xf numFmtId="0" fontId="1" fillId="0" borderId="30" xfId="0" applyFont="1" applyBorder="1" applyAlignment="1" applyProtection="1">
      <alignment horizontal="center" shrinkToFit="1"/>
      <protection hidden="1"/>
    </xf>
    <xf numFmtId="0" fontId="1" fillId="0" borderId="21" xfId="0" applyFont="1" applyFill="1" applyBorder="1" applyAlignment="1" applyProtection="1">
      <alignment horizontal="center" shrinkToFit="1"/>
      <protection hidden="1"/>
    </xf>
    <xf numFmtId="0" fontId="1" fillId="0" borderId="13" xfId="0" applyFont="1" applyFill="1" applyBorder="1" applyAlignment="1" applyProtection="1">
      <alignment horizontal="center" shrinkToFit="1"/>
      <protection hidden="1"/>
    </xf>
    <xf numFmtId="0" fontId="1" fillId="0" borderId="82" xfId="0" applyFont="1" applyFill="1" applyBorder="1" applyAlignment="1" applyProtection="1">
      <alignment horizontal="center" shrinkToFit="1"/>
      <protection hidden="1"/>
    </xf>
    <xf numFmtId="0" fontId="1" fillId="0" borderId="26" xfId="0" applyFont="1" applyFill="1" applyBorder="1" applyAlignment="1" applyProtection="1">
      <alignment horizontal="center" shrinkToFit="1"/>
      <protection hidden="1"/>
    </xf>
    <xf numFmtId="0" fontId="1" fillId="0" borderId="14" xfId="0" applyFont="1" applyFill="1" applyBorder="1" applyAlignment="1" applyProtection="1">
      <alignment horizontal="center" shrinkToFit="1"/>
      <protection hidden="1"/>
    </xf>
    <xf numFmtId="0" fontId="1" fillId="0" borderId="25" xfId="0" applyFont="1" applyFill="1" applyBorder="1" applyAlignment="1" applyProtection="1">
      <alignment horizontal="center" shrinkToFit="1"/>
      <protection hidden="1"/>
    </xf>
    <xf numFmtId="1" fontId="19" fillId="0" borderId="83" xfId="0" applyNumberFormat="1" applyFont="1" applyBorder="1" applyAlignment="1">
      <alignment horizontal="center" vertical="center" shrinkToFit="1"/>
    </xf>
    <xf numFmtId="0" fontId="28" fillId="0" borderId="84" xfId="0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24" xfId="0" applyNumberFormat="1" applyFont="1" applyFill="1" applyBorder="1" applyAlignment="1" applyProtection="1">
      <alignment horizontal="center" vertical="center"/>
      <protection hidden="1" locked="0"/>
    </xf>
    <xf numFmtId="1" fontId="19" fillId="33" borderId="27" xfId="0" applyNumberFormat="1" applyFont="1" applyFill="1" applyBorder="1" applyAlignment="1">
      <alignment horizontal="center" vertical="center" shrinkToFit="1"/>
    </xf>
    <xf numFmtId="0" fontId="1" fillId="0" borderId="59" xfId="0" applyFont="1" applyFill="1" applyBorder="1" applyAlignment="1" applyProtection="1">
      <alignment horizontal="center" shrinkToFit="1"/>
      <protection hidden="1"/>
    </xf>
    <xf numFmtId="0" fontId="1" fillId="0" borderId="57" xfId="0" applyFont="1" applyFill="1" applyBorder="1" applyAlignment="1" applyProtection="1">
      <alignment horizontal="center" shrinkToFit="1"/>
      <protection hidden="1"/>
    </xf>
    <xf numFmtId="0" fontId="1" fillId="0" borderId="72" xfId="0" applyFont="1" applyFill="1" applyBorder="1" applyAlignment="1" applyProtection="1">
      <alignment horizontal="center" shrinkToFit="1"/>
      <protection hidden="1"/>
    </xf>
    <xf numFmtId="0" fontId="19" fillId="0" borderId="27" xfId="0" applyNumberFormat="1" applyFont="1" applyBorder="1" applyAlignment="1">
      <alignment horizontal="center" vertical="center" shrinkToFit="1"/>
    </xf>
    <xf numFmtId="0" fontId="28" fillId="0" borderId="28" xfId="0" applyNumberFormat="1" applyFont="1" applyBorder="1" applyAlignment="1">
      <alignment/>
    </xf>
    <xf numFmtId="0" fontId="1" fillId="0" borderId="37" xfId="0" applyNumberFormat="1" applyFont="1" applyBorder="1" applyAlignment="1" applyProtection="1">
      <alignment horizontal="center" vertical="center"/>
      <protection hidden="1" locked="0"/>
    </xf>
    <xf numFmtId="49" fontId="1" fillId="0" borderId="61" xfId="0" applyNumberFormat="1" applyFont="1" applyBorder="1" applyAlignment="1" applyProtection="1">
      <alignment horizontal="center" vertical="center"/>
      <protection hidden="1" locked="0"/>
    </xf>
    <xf numFmtId="49" fontId="1" fillId="0" borderId="36" xfId="0" applyNumberFormat="1" applyFont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9" fillId="0" borderId="2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49" fontId="19" fillId="0" borderId="83" xfId="0" applyNumberFormat="1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/>
    </xf>
    <xf numFmtId="0" fontId="28" fillId="0" borderId="85" xfId="0" applyFont="1" applyFill="1" applyBorder="1" applyAlignment="1">
      <alignment/>
    </xf>
    <xf numFmtId="0" fontId="19" fillId="0" borderId="29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49" fontId="19" fillId="0" borderId="84" xfId="0" applyNumberFormat="1" applyFont="1" applyFill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49" fontId="19" fillId="0" borderId="27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NumberFormat="1" applyFont="1" applyBorder="1" applyAlignment="1" applyProtection="1">
      <alignment horizontal="center" vertical="center"/>
      <protection hidden="1" locked="0"/>
    </xf>
    <xf numFmtId="0" fontId="1" fillId="0" borderId="61" xfId="0" applyNumberFormat="1" applyFont="1" applyBorder="1" applyAlignment="1" applyProtection="1">
      <alignment horizontal="center" vertical="center"/>
      <protection hidden="1" locked="0"/>
    </xf>
    <xf numFmtId="0" fontId="1" fillId="0" borderId="36" xfId="0" applyNumberFormat="1" applyFont="1" applyBorder="1" applyAlignment="1" applyProtection="1">
      <alignment horizontal="center" vertical="center"/>
      <protection hidden="1" locked="0"/>
    </xf>
    <xf numFmtId="49" fontId="19" fillId="0" borderId="2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  <protection hidden="1" locked="0"/>
    </xf>
    <xf numFmtId="49" fontId="1" fillId="0" borderId="14" xfId="0" applyNumberFormat="1" applyFont="1" applyBorder="1" applyAlignment="1" applyProtection="1">
      <alignment horizontal="center" vertical="center"/>
      <protection hidden="1" locked="0"/>
    </xf>
    <xf numFmtId="49" fontId="1" fillId="0" borderId="11" xfId="0" applyNumberFormat="1" applyFont="1" applyBorder="1" applyAlignment="1" applyProtection="1">
      <alignment horizontal="center" vertical="center"/>
      <protection hidden="1" locked="0"/>
    </xf>
    <xf numFmtId="0" fontId="1" fillId="32" borderId="78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33" xfId="0" applyNumberFormat="1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 locked="0"/>
    </xf>
    <xf numFmtId="49" fontId="1" fillId="0" borderId="25" xfId="0" applyNumberFormat="1" applyFont="1" applyBorder="1" applyAlignment="1" applyProtection="1">
      <alignment horizontal="center" vertical="center"/>
      <protection hidden="1" locked="0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Border="1" applyAlignment="1" applyProtection="1">
      <alignment horizontal="center" vertical="center"/>
      <protection hidden="1" locked="0"/>
    </xf>
    <xf numFmtId="0" fontId="1" fillId="0" borderId="14" xfId="0" applyNumberFormat="1" applyFont="1" applyBorder="1" applyAlignment="1" applyProtection="1">
      <alignment horizontal="center" vertical="center"/>
      <protection hidden="1" locked="0"/>
    </xf>
    <xf numFmtId="0" fontId="1" fillId="0" borderId="11" xfId="0" applyNumberFormat="1" applyFont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left" vertical="center"/>
      <protection hidden="1" locked="0"/>
    </xf>
    <xf numFmtId="0" fontId="1" fillId="0" borderId="14" xfId="0" applyFont="1" applyFill="1" applyBorder="1" applyAlignment="1" applyProtection="1">
      <alignment horizontal="left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6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6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63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left" vertical="center"/>
      <protection hidden="1" locked="0"/>
    </xf>
    <xf numFmtId="0" fontId="1" fillId="0" borderId="10" xfId="0" applyFont="1" applyFill="1" applyBorder="1" applyAlignment="1" applyProtection="1">
      <alignment horizontal="left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49" fontId="1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1" fillId="0" borderId="76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30" xfId="0" applyFont="1" applyBorder="1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57" xfId="0" applyNumberFormat="1" applyFont="1" applyFill="1" applyBorder="1" applyAlignment="1" applyProtection="1">
      <alignment horizontal="center" vertical="center"/>
      <protection hidden="1"/>
    </xf>
    <xf numFmtId="49" fontId="19" fillId="33" borderId="31" xfId="0" applyNumberFormat="1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47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textRotation="90"/>
      <protection hidden="1"/>
    </xf>
    <xf numFmtId="0" fontId="8" fillId="0" borderId="22" xfId="0" applyFont="1" applyFill="1" applyBorder="1" applyAlignment="1" applyProtection="1">
      <alignment horizontal="center" vertical="center" textRotation="90"/>
      <protection hidden="1"/>
    </xf>
    <xf numFmtId="0" fontId="8" fillId="0" borderId="12" xfId="0" applyFont="1" applyFill="1" applyBorder="1" applyAlignment="1" applyProtection="1">
      <alignment horizontal="center" vertical="center" textRotation="90"/>
      <protection hidden="1"/>
    </xf>
    <xf numFmtId="0" fontId="2" fillId="0" borderId="64" xfId="0" applyFont="1" applyFill="1" applyBorder="1" applyAlignment="1" applyProtection="1">
      <alignment horizontal="center" vertical="center" textRotation="90"/>
      <protection hidden="1"/>
    </xf>
    <xf numFmtId="0" fontId="2" fillId="0" borderId="73" xfId="0" applyFont="1" applyFill="1" applyBorder="1" applyAlignment="1" applyProtection="1">
      <alignment horizontal="center" vertical="center" textRotation="90"/>
      <protection hidden="1"/>
    </xf>
    <xf numFmtId="0" fontId="2" fillId="0" borderId="81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 textRotation="90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8" fillId="0" borderId="73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27" fillId="0" borderId="64" xfId="0" applyFont="1" applyFill="1" applyBorder="1" applyAlignment="1" applyProtection="1">
      <alignment horizontal="center" vertical="center" textRotation="90" wrapText="1"/>
      <protection hidden="1"/>
    </xf>
    <xf numFmtId="0" fontId="27" fillId="0" borderId="73" xfId="0" applyFont="1" applyFill="1" applyBorder="1" applyAlignment="1" applyProtection="1">
      <alignment horizontal="center" vertical="center" textRotation="90" wrapText="1"/>
      <protection hidden="1"/>
    </xf>
    <xf numFmtId="0" fontId="27" fillId="0" borderId="65" xfId="0" applyFont="1" applyFill="1" applyBorder="1" applyAlignment="1" applyProtection="1">
      <alignment horizontal="center" vertical="center" textRotation="90" wrapText="1"/>
      <protection hidden="1"/>
    </xf>
    <xf numFmtId="0" fontId="27" fillId="0" borderId="81" xfId="0" applyFont="1" applyFill="1" applyBorder="1" applyAlignment="1" applyProtection="1">
      <alignment horizontal="center" vertical="center" textRotation="90" wrapText="1"/>
      <protection hidden="1"/>
    </xf>
    <xf numFmtId="0" fontId="27" fillId="0" borderId="0" xfId="0" applyFont="1" applyFill="1" applyBorder="1" applyAlignment="1" applyProtection="1">
      <alignment horizontal="center" vertical="center" textRotation="90" wrapText="1"/>
      <protection hidden="1"/>
    </xf>
    <xf numFmtId="0" fontId="27" fillId="0" borderId="86" xfId="0" applyFont="1" applyFill="1" applyBorder="1" applyAlignment="1" applyProtection="1">
      <alignment horizontal="center" vertical="center" textRotation="90" wrapText="1"/>
      <protection hidden="1"/>
    </xf>
    <xf numFmtId="0" fontId="27" fillId="0" borderId="60" xfId="0" applyFont="1" applyFill="1" applyBorder="1" applyAlignment="1" applyProtection="1">
      <alignment horizontal="center" vertical="center" textRotation="90" wrapText="1"/>
      <protection hidden="1"/>
    </xf>
    <xf numFmtId="0" fontId="27" fillId="0" borderId="55" xfId="0" applyFont="1" applyFill="1" applyBorder="1" applyAlignment="1" applyProtection="1">
      <alignment horizontal="center" vertical="center" textRotation="90" wrapText="1"/>
      <protection hidden="1"/>
    </xf>
    <xf numFmtId="0" fontId="8" fillId="0" borderId="35" xfId="0" applyFont="1" applyFill="1" applyBorder="1" applyAlignment="1" applyProtection="1">
      <alignment horizontal="center" wrapText="1"/>
      <protection hidden="1"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8" fillId="0" borderId="38" xfId="0" applyFont="1" applyFill="1" applyBorder="1" applyAlignment="1" applyProtection="1">
      <alignment horizontal="center" wrapText="1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1" fillId="32" borderId="49" xfId="0" applyNumberFormat="1" applyFont="1" applyFill="1" applyBorder="1" applyAlignment="1" applyProtection="1">
      <alignment horizontal="center" vertical="center"/>
      <protection hidden="1"/>
    </xf>
    <xf numFmtId="0" fontId="1" fillId="32" borderId="18" xfId="0" applyNumberFormat="1" applyFont="1" applyFill="1" applyBorder="1" applyAlignment="1" applyProtection="1">
      <alignment horizontal="center" vertical="center"/>
      <protection hidden="1"/>
    </xf>
    <xf numFmtId="0" fontId="1" fillId="32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82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top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0" fontId="1" fillId="0" borderId="44" xfId="0" applyFont="1" applyFill="1" applyBorder="1" applyAlignment="1" applyProtection="1">
      <alignment horizontal="center"/>
      <protection hidden="1" locked="0"/>
    </xf>
    <xf numFmtId="0" fontId="1" fillId="0" borderId="68" xfId="0" applyFont="1" applyFill="1" applyBorder="1" applyAlignment="1" applyProtection="1">
      <alignment horizontal="center"/>
      <protection hidden="1" locked="0"/>
    </xf>
    <xf numFmtId="0" fontId="9" fillId="0" borderId="39" xfId="0" applyNumberFormat="1" applyFont="1" applyFill="1" applyBorder="1" applyAlignment="1" applyProtection="1">
      <alignment horizontal="center"/>
      <protection hidden="1" locked="0"/>
    </xf>
    <xf numFmtId="0" fontId="9" fillId="0" borderId="80" xfId="0" applyNumberFormat="1" applyFont="1" applyFill="1" applyBorder="1" applyAlignment="1" applyProtection="1">
      <alignment horizontal="center"/>
      <protection hidden="1" locked="0"/>
    </xf>
    <xf numFmtId="0" fontId="9" fillId="0" borderId="39" xfId="0" applyFont="1" applyFill="1" applyBorder="1" applyAlignment="1" applyProtection="1">
      <alignment horizontal="left" wrapText="1"/>
      <protection hidden="1" locked="0"/>
    </xf>
    <xf numFmtId="0" fontId="9" fillId="0" borderId="40" xfId="0" applyFont="1" applyFill="1" applyBorder="1" applyAlignment="1" applyProtection="1">
      <alignment horizontal="left" wrapText="1"/>
      <protection hidden="1" locked="0"/>
    </xf>
    <xf numFmtId="0" fontId="9" fillId="0" borderId="80" xfId="0" applyFont="1" applyFill="1" applyBorder="1" applyAlignment="1" applyProtection="1">
      <alignment horizontal="left" wrapText="1"/>
      <protection hidden="1" locked="0"/>
    </xf>
    <xf numFmtId="0" fontId="1" fillId="0" borderId="26" xfId="0" applyFont="1" applyFill="1" applyBorder="1" applyAlignment="1" applyProtection="1">
      <alignment horizontal="left" wrapText="1"/>
      <protection hidden="1" locked="0"/>
    </xf>
    <xf numFmtId="0" fontId="1" fillId="0" borderId="14" xfId="0" applyFont="1" applyFill="1" applyBorder="1" applyAlignment="1" applyProtection="1">
      <alignment horizontal="left" wrapText="1"/>
      <protection hidden="1" locked="0"/>
    </xf>
    <xf numFmtId="0" fontId="1" fillId="0" borderId="25" xfId="0" applyFont="1" applyFill="1" applyBorder="1" applyAlignment="1" applyProtection="1">
      <alignment horizontal="left" wrapText="1"/>
      <protection hidden="1" locked="0"/>
    </xf>
    <xf numFmtId="0" fontId="9" fillId="0" borderId="29" xfId="0" applyFont="1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9" fillId="0" borderId="30" xfId="0" applyFont="1" applyFill="1" applyBorder="1" applyAlignment="1" applyProtection="1">
      <alignment/>
      <protection hidden="1"/>
    </xf>
    <xf numFmtId="0" fontId="1" fillId="0" borderId="34" xfId="0" applyFont="1" applyFill="1" applyBorder="1" applyAlignment="1" applyProtection="1">
      <alignment horizontal="center"/>
      <protection hidden="1" locked="0"/>
    </xf>
    <xf numFmtId="0" fontId="1" fillId="0" borderId="8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vertical="center"/>
      <protection hidden="1" locked="0"/>
    </xf>
    <xf numFmtId="0" fontId="2" fillId="0" borderId="55" xfId="0" applyFont="1" applyFill="1" applyBorder="1" applyAlignment="1" applyProtection="1">
      <alignment vertical="center"/>
      <protection hidden="1" locked="0"/>
    </xf>
    <xf numFmtId="0" fontId="1" fillId="0" borderId="35" xfId="0" applyFont="1" applyFill="1" applyBorder="1" applyAlignment="1" applyProtection="1">
      <alignment horizontal="center"/>
      <protection hidden="1" locked="0"/>
    </xf>
    <xf numFmtId="0" fontId="1" fillId="0" borderId="38" xfId="0" applyFont="1" applyFill="1" applyBorder="1" applyAlignment="1" applyProtection="1">
      <alignment horizontal="center"/>
      <protection hidden="1" locked="0"/>
    </xf>
    <xf numFmtId="0" fontId="1" fillId="0" borderId="21" xfId="0" applyFont="1" applyFill="1" applyBorder="1" applyAlignment="1" applyProtection="1">
      <alignment horizontal="center"/>
      <protection hidden="1" locked="0"/>
    </xf>
    <xf numFmtId="0" fontId="1" fillId="0" borderId="82" xfId="0" applyFont="1" applyFill="1" applyBorder="1" applyAlignment="1" applyProtection="1">
      <alignment horizontal="center"/>
      <protection hidden="1" locked="0"/>
    </xf>
    <xf numFmtId="0" fontId="9" fillId="0" borderId="26" xfId="0" applyFont="1" applyFill="1" applyBorder="1" applyAlignment="1" applyProtection="1">
      <alignment horizontal="center"/>
      <protection hidden="1"/>
    </xf>
    <xf numFmtId="0" fontId="9" fillId="0" borderId="59" xfId="0" applyFont="1" applyFill="1" applyBorder="1" applyAlignment="1" applyProtection="1">
      <alignment/>
      <protection hidden="1"/>
    </xf>
    <xf numFmtId="0" fontId="9" fillId="0" borderId="57" xfId="0" applyFont="1" applyFill="1" applyBorder="1" applyAlignment="1" applyProtection="1">
      <alignment/>
      <protection hidden="1"/>
    </xf>
    <xf numFmtId="0" fontId="9" fillId="0" borderId="72" xfId="0" applyFont="1" applyFill="1" applyBorder="1" applyAlignment="1" applyProtection="1">
      <alignment/>
      <protection hidden="1"/>
    </xf>
    <xf numFmtId="0" fontId="1" fillId="0" borderId="59" xfId="0" applyFont="1" applyFill="1" applyBorder="1" applyAlignment="1" applyProtection="1">
      <alignment horizontal="left" wrapText="1"/>
      <protection hidden="1" locked="0"/>
    </xf>
    <xf numFmtId="0" fontId="1" fillId="0" borderId="57" xfId="0" applyFont="1" applyFill="1" applyBorder="1" applyAlignment="1" applyProtection="1">
      <alignment horizontal="left" wrapText="1"/>
      <protection hidden="1" locked="0"/>
    </xf>
    <xf numFmtId="0" fontId="1" fillId="0" borderId="72" xfId="0" applyFont="1" applyFill="1" applyBorder="1" applyAlignment="1" applyProtection="1">
      <alignment horizontal="left" wrapText="1"/>
      <protection hidden="1" locked="0"/>
    </xf>
    <xf numFmtId="0" fontId="1" fillId="0" borderId="32" xfId="0" applyFont="1" applyFill="1" applyBorder="1" applyAlignment="1" applyProtection="1">
      <alignment horizontal="left"/>
      <protection hidden="1" locked="0"/>
    </xf>
    <xf numFmtId="0" fontId="1" fillId="0" borderId="33" xfId="0" applyFont="1" applyFill="1" applyBorder="1" applyAlignment="1" applyProtection="1">
      <alignment horizontal="left"/>
      <protection hidden="1" locked="0"/>
    </xf>
    <xf numFmtId="0" fontId="1" fillId="0" borderId="71" xfId="0" applyFont="1" applyFill="1" applyBorder="1" applyAlignment="1" applyProtection="1">
      <alignment horizontal="left"/>
      <protection hidden="1" locked="0"/>
    </xf>
    <xf numFmtId="0" fontId="1" fillId="0" borderId="41" xfId="0" applyFont="1" applyFill="1" applyBorder="1" applyAlignment="1" applyProtection="1">
      <alignment horizontal="left" wrapText="1"/>
      <protection hidden="1" locked="0"/>
    </xf>
    <xf numFmtId="0" fontId="1" fillId="0" borderId="16" xfId="0" applyFont="1" applyFill="1" applyBorder="1" applyAlignment="1" applyProtection="1">
      <alignment horizontal="left" wrapText="1"/>
      <protection hidden="1" locked="0"/>
    </xf>
    <xf numFmtId="0" fontId="1" fillId="0" borderId="43" xfId="0" applyFont="1" applyFill="1" applyBorder="1" applyAlignment="1" applyProtection="1">
      <alignment horizontal="left" wrapText="1"/>
      <protection hidden="1" locked="0"/>
    </xf>
    <xf numFmtId="0" fontId="1" fillId="0" borderId="29" xfId="0" applyFont="1" applyFill="1" applyBorder="1" applyAlignment="1" applyProtection="1">
      <alignment horizontal="left" wrapText="1"/>
      <protection hidden="1" locked="0"/>
    </xf>
    <xf numFmtId="0" fontId="1" fillId="0" borderId="10" xfId="0" applyFont="1" applyFill="1" applyBorder="1" applyAlignment="1" applyProtection="1">
      <alignment horizontal="left" wrapText="1"/>
      <protection hidden="1" locked="0"/>
    </xf>
    <xf numFmtId="0" fontId="1" fillId="0" borderId="30" xfId="0" applyFont="1" applyFill="1" applyBorder="1" applyAlignment="1" applyProtection="1">
      <alignment horizontal="left" wrapText="1"/>
      <protection hidden="1" locked="0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/>
      <protection hidden="1" locked="0"/>
    </xf>
    <xf numFmtId="0" fontId="2" fillId="0" borderId="19" xfId="0" applyFont="1" applyFill="1" applyBorder="1" applyAlignment="1" applyProtection="1">
      <alignment horizontal="center"/>
      <protection hidden="1" locked="0"/>
    </xf>
    <xf numFmtId="0" fontId="1" fillId="0" borderId="29" xfId="0" applyFont="1" applyFill="1" applyBorder="1" applyAlignment="1" applyProtection="1">
      <alignment horizontal="center"/>
      <protection hidden="1" locked="0"/>
    </xf>
    <xf numFmtId="0" fontId="1" fillId="0" borderId="30" xfId="0" applyFont="1" applyFill="1" applyBorder="1" applyAlignment="1" applyProtection="1">
      <alignment horizontal="center"/>
      <protection hidden="1" locked="0"/>
    </xf>
    <xf numFmtId="0" fontId="1" fillId="0" borderId="11" xfId="0" applyFont="1" applyFill="1" applyBorder="1" applyAlignment="1" applyProtection="1">
      <alignment horizontal="left" wrapText="1"/>
      <protection hidden="1" locked="0"/>
    </xf>
    <xf numFmtId="0" fontId="1" fillId="0" borderId="24" xfId="0" applyFont="1" applyFill="1" applyBorder="1" applyAlignment="1" applyProtection="1">
      <alignment horizontal="left" wrapText="1"/>
      <protection hidden="1" locked="0"/>
    </xf>
    <xf numFmtId="49" fontId="19" fillId="0" borderId="10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 applyProtection="1">
      <alignment horizontal="center"/>
      <protection hidden="1" locked="0"/>
    </xf>
    <xf numFmtId="0" fontId="1" fillId="0" borderId="72" xfId="0" applyFont="1" applyFill="1" applyBorder="1" applyAlignment="1" applyProtection="1">
      <alignment horizontal="center"/>
      <protection hidden="1" locked="0"/>
    </xf>
    <xf numFmtId="0" fontId="1" fillId="32" borderId="48" xfId="0" applyNumberFormat="1" applyFont="1" applyFill="1" applyBorder="1" applyAlignment="1" applyProtection="1">
      <alignment horizontal="center" vertical="center"/>
      <protection hidden="1"/>
    </xf>
    <xf numFmtId="49" fontId="19" fillId="0" borderId="8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9" fillId="0" borderId="46" xfId="0" applyFont="1" applyFill="1" applyBorder="1" applyAlignment="1" applyProtection="1">
      <alignment horizontal="left" wrapText="1"/>
      <protection hidden="1" locked="0"/>
    </xf>
    <xf numFmtId="0" fontId="9" fillId="0" borderId="47" xfId="0" applyFont="1" applyFill="1" applyBorder="1" applyAlignment="1" applyProtection="1">
      <alignment horizontal="left" wrapText="1"/>
      <protection hidden="1" locked="0"/>
    </xf>
    <xf numFmtId="0" fontId="9" fillId="0" borderId="77" xfId="0" applyFont="1" applyFill="1" applyBorder="1" applyAlignment="1" applyProtection="1">
      <alignment horizontal="left" wrapText="1"/>
      <protection hidden="1" locked="0"/>
    </xf>
    <xf numFmtId="0" fontId="9" fillId="0" borderId="46" xfId="0" applyFont="1" applyFill="1" applyBorder="1" applyAlignment="1" applyProtection="1">
      <alignment horizontal="center"/>
      <protection hidden="1" locked="0"/>
    </xf>
    <xf numFmtId="0" fontId="9" fillId="0" borderId="77" xfId="0" applyFont="1" applyFill="1" applyBorder="1" applyAlignment="1" applyProtection="1">
      <alignment horizontal="center"/>
      <protection hidden="1" locked="0"/>
    </xf>
    <xf numFmtId="0" fontId="19" fillId="0" borderId="29" xfId="0" applyFont="1" applyFill="1" applyBorder="1" applyAlignment="1">
      <alignment horizontal="left" vertical="center"/>
    </xf>
    <xf numFmtId="49" fontId="19" fillId="0" borderId="3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9" fillId="0" borderId="39" xfId="0" applyFont="1" applyFill="1" applyBorder="1" applyAlignment="1" applyProtection="1">
      <alignment horizontal="center" vertical="center"/>
      <protection hidden="1" locked="0"/>
    </xf>
    <xf numFmtId="0" fontId="9" fillId="0" borderId="58" xfId="0" applyFont="1" applyFill="1" applyBorder="1" applyAlignment="1" applyProtection="1">
      <alignment horizontal="center" vertical="center"/>
      <protection hidden="1" locked="0"/>
    </xf>
    <xf numFmtId="0" fontId="1" fillId="0" borderId="61" xfId="0" applyFont="1" applyFill="1" applyBorder="1" applyAlignment="1" applyProtection="1">
      <alignment horizontal="left"/>
      <protection hidden="1" locked="0"/>
    </xf>
    <xf numFmtId="0" fontId="1" fillId="0" borderId="38" xfId="0" applyFont="1" applyFill="1" applyBorder="1" applyAlignment="1" applyProtection="1">
      <alignment horizontal="left"/>
      <protection hidden="1" locked="0"/>
    </xf>
    <xf numFmtId="0" fontId="1" fillId="0" borderId="64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left" vertical="center" wrapText="1"/>
      <protection hidden="1" locked="0"/>
    </xf>
    <xf numFmtId="0" fontId="9" fillId="0" borderId="40" xfId="0" applyFont="1" applyFill="1" applyBorder="1" applyAlignment="1" applyProtection="1">
      <alignment horizontal="left" vertical="center" wrapText="1"/>
      <protection hidden="1" locked="0"/>
    </xf>
    <xf numFmtId="0" fontId="9" fillId="0" borderId="58" xfId="0" applyFont="1" applyFill="1" applyBorder="1" applyAlignment="1" applyProtection="1">
      <alignment horizontal="left" vertical="center" wrapText="1"/>
      <protection hidden="1" locked="0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32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/>
      <protection hidden="1"/>
    </xf>
    <xf numFmtId="0" fontId="1" fillId="0" borderId="72" xfId="0" applyFont="1" applyFill="1" applyBorder="1" applyAlignment="1" applyProtection="1">
      <alignment horizontal="center"/>
      <protection hidden="1"/>
    </xf>
    <xf numFmtId="0" fontId="1" fillId="32" borderId="81" xfId="0" applyNumberFormat="1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vertical="center" wrapText="1"/>
      <protection hidden="1"/>
    </xf>
    <xf numFmtId="0" fontId="2" fillId="0" borderId="67" xfId="0" applyFont="1" applyFill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vertical="center" wrapText="1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87" xfId="0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left"/>
      <protection hidden="1" locked="0"/>
    </xf>
    <xf numFmtId="0" fontId="1" fillId="0" borderId="10" xfId="0" applyFont="1" applyBorder="1" applyAlignment="1" applyProtection="1">
      <alignment horizontal="left"/>
      <protection hidden="1" locked="0"/>
    </xf>
    <xf numFmtId="0" fontId="1" fillId="0" borderId="30" xfId="0" applyFont="1" applyBorder="1" applyAlignment="1" applyProtection="1">
      <alignment horizontal="left"/>
      <protection hidden="1" locked="0"/>
    </xf>
    <xf numFmtId="0" fontId="1" fillId="0" borderId="29" xfId="0" applyFont="1" applyFill="1" applyBorder="1" applyAlignment="1" applyProtection="1">
      <alignment horizontal="left"/>
      <protection hidden="1" locked="0"/>
    </xf>
    <xf numFmtId="0" fontId="1" fillId="0" borderId="10" xfId="0" applyFont="1" applyFill="1" applyBorder="1" applyAlignment="1" applyProtection="1">
      <alignment horizontal="left"/>
      <protection hidden="1" locked="0"/>
    </xf>
    <xf numFmtId="0" fontId="1" fillId="0" borderId="30" xfId="0" applyFont="1" applyFill="1" applyBorder="1" applyAlignment="1" applyProtection="1">
      <alignment horizontal="left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left"/>
      <protection hidden="1" locked="0"/>
    </xf>
    <xf numFmtId="0" fontId="1" fillId="0" borderId="33" xfId="0" applyFont="1" applyBorder="1" applyAlignment="1" applyProtection="1">
      <alignment horizontal="left"/>
      <protection hidden="1" locked="0"/>
    </xf>
    <xf numFmtId="0" fontId="1" fillId="0" borderId="71" xfId="0" applyFont="1" applyBorder="1" applyAlignment="1" applyProtection="1">
      <alignment horizontal="left"/>
      <protection hidden="1" locked="0"/>
    </xf>
    <xf numFmtId="0" fontId="1" fillId="0" borderId="21" xfId="0" applyFont="1" applyFill="1" applyBorder="1" applyAlignment="1" applyProtection="1">
      <alignment horizontal="left"/>
      <protection hidden="1" locked="0"/>
    </xf>
    <xf numFmtId="0" fontId="1" fillId="0" borderId="13" xfId="0" applyFont="1" applyFill="1" applyBorder="1" applyAlignment="1" applyProtection="1">
      <alignment horizontal="left"/>
      <protection hidden="1" locked="0"/>
    </xf>
    <xf numFmtId="0" fontId="1" fillId="0" borderId="20" xfId="0" applyFont="1" applyFill="1" applyBorder="1" applyAlignment="1" applyProtection="1">
      <alignment horizontal="left"/>
      <protection hidden="1" locked="0"/>
    </xf>
    <xf numFmtId="0" fontId="9" fillId="0" borderId="46" xfId="0" applyFont="1" applyFill="1" applyBorder="1" applyAlignment="1" applyProtection="1">
      <alignment/>
      <protection hidden="1"/>
    </xf>
    <xf numFmtId="0" fontId="9" fillId="0" borderId="47" xfId="0" applyFont="1" applyFill="1" applyBorder="1" applyAlignment="1" applyProtection="1">
      <alignment/>
      <protection hidden="1"/>
    </xf>
    <xf numFmtId="0" fontId="9" fillId="0" borderId="49" xfId="0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left"/>
      <protection hidden="1" locked="0"/>
    </xf>
    <xf numFmtId="1" fontId="2" fillId="0" borderId="49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NumberFormat="1" applyFont="1" applyFill="1" applyBorder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1" fontId="2" fillId="0" borderId="58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2" fillId="0" borderId="77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left"/>
      <protection hidden="1" locked="0"/>
    </xf>
    <xf numFmtId="0" fontId="1" fillId="0" borderId="57" xfId="0" applyFont="1" applyFill="1" applyBorder="1" applyAlignment="1" applyProtection="1">
      <alignment horizontal="left"/>
      <protection hidden="1" locked="0"/>
    </xf>
    <xf numFmtId="0" fontId="1" fillId="0" borderId="72" xfId="0" applyFont="1" applyFill="1" applyBorder="1" applyAlignment="1" applyProtection="1">
      <alignment horizontal="left"/>
      <protection hidden="1" locked="0"/>
    </xf>
    <xf numFmtId="0" fontId="1" fillId="0" borderId="57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16" fontId="2" fillId="0" borderId="64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 wrapText="1"/>
      <protection hidden="1"/>
    </xf>
    <xf numFmtId="0" fontId="2" fillId="0" borderId="40" xfId="0" applyFont="1" applyFill="1" applyBorder="1" applyAlignment="1" applyProtection="1">
      <alignment vertical="center"/>
      <protection hidden="1"/>
    </xf>
    <xf numFmtId="0" fontId="2" fillId="0" borderId="80" xfId="0" applyFont="1" applyFill="1" applyBorder="1" applyAlignment="1" applyProtection="1">
      <alignment vertical="center"/>
      <protection hidden="1"/>
    </xf>
    <xf numFmtId="1" fontId="2" fillId="0" borderId="76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" fontId="2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46" xfId="0" applyNumberFormat="1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1" fillId="0" borderId="61" xfId="0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 textRotation="90"/>
      <protection hidden="1"/>
    </xf>
    <xf numFmtId="0" fontId="1" fillId="0" borderId="73" xfId="0" applyFont="1" applyFill="1" applyBorder="1" applyAlignment="1" applyProtection="1">
      <alignment horizontal="center" vertical="center" textRotation="90"/>
      <protection hidden="1"/>
    </xf>
    <xf numFmtId="0" fontId="1" fillId="0" borderId="76" xfId="0" applyFont="1" applyFill="1" applyBorder="1" applyAlignment="1" applyProtection="1">
      <alignment horizontal="center" vertical="center" textRotation="90"/>
      <protection hidden="1"/>
    </xf>
    <xf numFmtId="0" fontId="1" fillId="0" borderId="78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15" xfId="0" applyFont="1" applyFill="1" applyBorder="1" applyAlignment="1" applyProtection="1">
      <alignment horizontal="center" vertical="center" textRotation="90"/>
      <protection hidden="1"/>
    </xf>
    <xf numFmtId="0" fontId="1" fillId="0" borderId="58" xfId="0" applyFont="1" applyFill="1" applyBorder="1" applyAlignment="1" applyProtection="1">
      <alignment horizontal="center" vertical="center" textRotation="90" wrapText="1"/>
      <protection hidden="1"/>
    </xf>
    <xf numFmtId="0" fontId="1" fillId="0" borderId="73" xfId="0" applyFont="1" applyFill="1" applyBorder="1" applyAlignment="1" applyProtection="1">
      <alignment horizontal="center" vertical="center" textRotation="90" wrapText="1"/>
      <protection hidden="1"/>
    </xf>
    <xf numFmtId="0" fontId="1" fillId="0" borderId="65" xfId="0" applyFont="1" applyFill="1" applyBorder="1" applyAlignment="1" applyProtection="1">
      <alignment horizontal="center" vertical="center" textRotation="90" wrapText="1"/>
      <protection hidden="1"/>
    </xf>
    <xf numFmtId="0" fontId="1" fillId="0" borderId="78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86" xfId="0" applyFont="1" applyFill="1" applyBorder="1" applyAlignment="1" applyProtection="1">
      <alignment horizontal="center" vertical="center" textRotation="90" wrapText="1"/>
      <protection hidden="1"/>
    </xf>
    <xf numFmtId="0" fontId="1" fillId="0" borderId="69" xfId="0" applyFont="1" applyFill="1" applyBorder="1" applyAlignment="1" applyProtection="1">
      <alignment horizontal="center"/>
      <protection hidden="1"/>
    </xf>
    <xf numFmtId="0" fontId="1" fillId="0" borderId="62" xfId="0" applyFont="1" applyFill="1" applyBorder="1" applyAlignment="1" applyProtection="1">
      <alignment horizontal="center"/>
      <protection hidden="1"/>
    </xf>
    <xf numFmtId="0" fontId="1" fillId="0" borderId="70" xfId="0" applyFont="1" applyFill="1" applyBorder="1" applyAlignment="1" applyProtection="1">
      <alignment horizontal="center"/>
      <protection hidden="1"/>
    </xf>
    <xf numFmtId="1" fontId="2" fillId="0" borderId="60" xfId="0" applyNumberFormat="1" applyFont="1" applyBorder="1" applyAlignment="1">
      <alignment horizontal="center" vertical="center"/>
    </xf>
    <xf numFmtId="0" fontId="8" fillId="32" borderId="64" xfId="0" applyFont="1" applyFill="1" applyBorder="1" applyAlignment="1" applyProtection="1">
      <alignment horizontal="center" textRotation="90"/>
      <protection hidden="1"/>
    </xf>
    <xf numFmtId="0" fontId="8" fillId="32" borderId="65" xfId="0" applyFont="1" applyFill="1" applyBorder="1" applyAlignment="1" applyProtection="1">
      <alignment horizontal="center" textRotation="90"/>
      <protection hidden="1"/>
    </xf>
    <xf numFmtId="0" fontId="8" fillId="32" borderId="81" xfId="0" applyFont="1" applyFill="1" applyBorder="1" applyAlignment="1" applyProtection="1">
      <alignment horizontal="center" textRotation="90"/>
      <protection hidden="1"/>
    </xf>
    <xf numFmtId="0" fontId="8" fillId="32" borderId="86" xfId="0" applyFont="1" applyFill="1" applyBorder="1" applyAlignment="1" applyProtection="1">
      <alignment horizontal="center" textRotation="90"/>
      <protection hidden="1"/>
    </xf>
    <xf numFmtId="0" fontId="27" fillId="32" borderId="59" xfId="0" applyFont="1" applyFill="1" applyBorder="1" applyAlignment="1" applyProtection="1">
      <alignment horizontal="center" vertical="center"/>
      <protection hidden="1"/>
    </xf>
    <xf numFmtId="0" fontId="27" fillId="32" borderId="57" xfId="0" applyFont="1" applyFill="1" applyBorder="1" applyAlignment="1" applyProtection="1">
      <alignment horizontal="center" vertical="center"/>
      <protection hidden="1"/>
    </xf>
    <xf numFmtId="0" fontId="27" fillId="32" borderId="29" xfId="0" applyFont="1" applyFill="1" applyBorder="1" applyAlignment="1" applyProtection="1">
      <alignment horizontal="center" vertical="center"/>
      <protection hidden="1"/>
    </xf>
    <xf numFmtId="0" fontId="27" fillId="32" borderId="10" xfId="0" applyFont="1" applyFill="1" applyBorder="1" applyAlignment="1" applyProtection="1">
      <alignment horizontal="center" vertical="center"/>
      <protection hidden="1"/>
    </xf>
    <xf numFmtId="0" fontId="27" fillId="32" borderId="22" xfId="0" applyFont="1" applyFill="1" applyBorder="1" applyAlignment="1" applyProtection="1">
      <alignment horizontal="center" vertical="center"/>
      <protection hidden="1"/>
    </xf>
    <xf numFmtId="0" fontId="27" fillId="32" borderId="12" xfId="0" applyFont="1" applyFill="1" applyBorder="1" applyAlignment="1" applyProtection="1">
      <alignment horizontal="center" vertical="center"/>
      <protection hidden="1"/>
    </xf>
    <xf numFmtId="0" fontId="1" fillId="0" borderId="64" xfId="0" applyFont="1" applyFill="1" applyBorder="1" applyAlignment="1" applyProtection="1">
      <alignment horizontal="center" vertical="center" textRotation="90"/>
      <protection hidden="1"/>
    </xf>
    <xf numFmtId="0" fontId="1" fillId="0" borderId="81" xfId="0" applyFont="1" applyFill="1" applyBorder="1" applyAlignment="1" applyProtection="1">
      <alignment horizontal="center" vertical="center" textRotation="90"/>
      <protection hidden="1"/>
    </xf>
    <xf numFmtId="0" fontId="1" fillId="0" borderId="49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1" fillId="0" borderId="34" xfId="0" applyFont="1" applyFill="1" applyBorder="1" applyAlignment="1" applyProtection="1">
      <alignment horizontal="center"/>
      <protection hidden="1"/>
    </xf>
    <xf numFmtId="0" fontId="28" fillId="0" borderId="85" xfId="0" applyFont="1" applyBorder="1" applyAlignment="1">
      <alignment/>
    </xf>
    <xf numFmtId="1" fontId="19" fillId="0" borderId="84" xfId="0" applyNumberFormat="1" applyFont="1" applyBorder="1" applyAlignment="1">
      <alignment horizontal="center" vertical="center" shrinkToFit="1"/>
    </xf>
    <xf numFmtId="1" fontId="19" fillId="0" borderId="74" xfId="0" applyNumberFormat="1" applyFont="1" applyBorder="1" applyAlignment="1">
      <alignment horizontal="center" vertical="center" shrinkToFit="1"/>
    </xf>
    <xf numFmtId="1" fontId="19" fillId="33" borderId="31" xfId="0" applyNumberFormat="1" applyFont="1" applyFill="1" applyBorder="1" applyAlignment="1">
      <alignment horizontal="center" vertical="center" shrinkToFit="1"/>
    </xf>
    <xf numFmtId="1" fontId="19" fillId="0" borderId="85" xfId="0" applyNumberFormat="1" applyFont="1" applyBorder="1" applyAlignment="1">
      <alignment horizontal="center" vertical="center" shrinkToFit="1"/>
    </xf>
    <xf numFmtId="0" fontId="1" fillId="0" borderId="37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29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 shrinkToFit="1"/>
    </xf>
    <xf numFmtId="1" fontId="19" fillId="0" borderId="88" xfId="0" applyNumberFormat="1" applyFont="1" applyBorder="1" applyAlignment="1">
      <alignment horizontal="center" vertical="center"/>
    </xf>
    <xf numFmtId="1" fontId="19" fillId="0" borderId="84" xfId="0" applyNumberFormat="1" applyFont="1" applyBorder="1" applyAlignment="1">
      <alignment horizontal="center" vertical="center"/>
    </xf>
    <xf numFmtId="1" fontId="19" fillId="0" borderId="89" xfId="0" applyNumberFormat="1" applyFont="1" applyBorder="1" applyAlignment="1">
      <alignment horizontal="center" vertical="center"/>
    </xf>
    <xf numFmtId="1" fontId="19" fillId="0" borderId="83" xfId="0" applyNumberFormat="1" applyFont="1" applyBorder="1" applyAlignment="1">
      <alignment horizontal="center" vertical="center"/>
    </xf>
    <xf numFmtId="1" fontId="19" fillId="0" borderId="85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9" fillId="33" borderId="74" xfId="0" applyFont="1" applyFill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49" fontId="1" fillId="0" borderId="37" xfId="0" applyNumberFormat="1" applyFont="1" applyBorder="1" applyAlignment="1" applyProtection="1">
      <alignment horizontal="center" vertical="center"/>
      <protection hidden="1" locked="0"/>
    </xf>
    <xf numFmtId="49" fontId="1" fillId="0" borderId="38" xfId="0" applyNumberFormat="1" applyFont="1" applyBorder="1" applyAlignment="1" applyProtection="1">
      <alignment horizontal="center" vertical="center"/>
      <protection hidden="1" locked="0"/>
    </xf>
    <xf numFmtId="49" fontId="1" fillId="0" borderId="70" xfId="0" applyNumberFormat="1" applyFont="1" applyFill="1" applyBorder="1" applyAlignment="1" applyProtection="1">
      <alignment horizontal="center" vertical="center"/>
      <protection hidden="1" locked="0"/>
    </xf>
    <xf numFmtId="49" fontId="19" fillId="33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9" fillId="0" borderId="90" xfId="0" applyFont="1" applyBorder="1" applyAlignment="1">
      <alignment horizontal="center"/>
    </xf>
    <xf numFmtId="0" fontId="28" fillId="0" borderId="91" xfId="0" applyFont="1" applyBorder="1" applyAlignment="1">
      <alignment/>
    </xf>
    <xf numFmtId="0" fontId="28" fillId="0" borderId="92" xfId="0" applyFont="1" applyBorder="1" applyAlignment="1">
      <alignment/>
    </xf>
    <xf numFmtId="0" fontId="19" fillId="0" borderId="74" xfId="0" applyFont="1" applyBorder="1" applyAlignment="1">
      <alignment horizontal="center"/>
    </xf>
    <xf numFmtId="0" fontId="19" fillId="33" borderId="74" xfId="0" applyFont="1" applyFill="1" applyBorder="1" applyAlignment="1">
      <alignment horizontal="center"/>
    </xf>
    <xf numFmtId="0" fontId="19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  <protection hidden="1"/>
    </xf>
    <xf numFmtId="1" fontId="1" fillId="0" borderId="63" xfId="0" applyNumberFormat="1" applyFont="1" applyFill="1" applyBorder="1" applyAlignment="1" applyProtection="1">
      <alignment horizontal="center" vertical="center"/>
      <protection hidden="1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Fill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0" fontId="2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32" xfId="0" applyNumberFormat="1" applyFont="1" applyFill="1" applyBorder="1" applyAlignment="1" applyProtection="1">
      <alignment horizontal="center" vertical="center"/>
      <protection hidden="1"/>
    </xf>
    <xf numFmtId="49" fontId="2" fillId="0" borderId="33" xfId="0" applyNumberFormat="1" applyFont="1" applyFill="1" applyBorder="1" applyAlignment="1" applyProtection="1">
      <alignment horizontal="center" vertical="center"/>
      <protection hidden="1"/>
    </xf>
    <xf numFmtId="49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1" fillId="0" borderId="78" xfId="0" applyNumberFormat="1" applyFont="1" applyFill="1" applyBorder="1" applyAlignment="1" applyProtection="1">
      <alignment horizontal="center" vertical="center"/>
      <protection hidden="1"/>
    </xf>
    <xf numFmtId="0" fontId="1" fillId="0" borderId="8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49" fontId="2" fillId="0" borderId="61" xfId="0" applyNumberFormat="1" applyFont="1" applyFill="1" applyBorder="1" applyAlignment="1" applyProtection="1">
      <alignment horizontal="center" vertical="center"/>
      <protection hidden="1"/>
    </xf>
    <xf numFmtId="49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1" fillId="0" borderId="57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59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7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7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 wrapText="1"/>
      <protection hidden="1"/>
    </xf>
    <xf numFmtId="0" fontId="4" fillId="0" borderId="51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79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7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center" vertical="center"/>
      <protection hidden="1" locked="0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79" xfId="0" applyFont="1" applyFill="1" applyBorder="1" applyAlignment="1" applyProtection="1">
      <alignment horizontal="center" vertical="center" shrinkToFit="1"/>
      <protection hidden="1"/>
    </xf>
    <xf numFmtId="0" fontId="4" fillId="0" borderId="51" xfId="0" applyFont="1" applyFill="1" applyBorder="1" applyAlignment="1" applyProtection="1">
      <alignment horizontal="center" vertical="center" shrinkToFit="1"/>
      <protection hidden="1"/>
    </xf>
    <xf numFmtId="0" fontId="4" fillId="0" borderId="78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4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90" shrinkToFit="1"/>
      <protection hidden="1"/>
    </xf>
    <xf numFmtId="0" fontId="4" fillId="0" borderId="67" xfId="0" applyFont="1" applyFill="1" applyBorder="1" applyAlignment="1" applyProtection="1">
      <alignment horizontal="center" vertical="center" textRotation="90" shrinkToFit="1"/>
      <protection hidden="1"/>
    </xf>
    <xf numFmtId="0" fontId="4" fillId="0" borderId="13" xfId="0" applyFont="1" applyFill="1" applyBorder="1" applyAlignment="1" applyProtection="1">
      <alignment horizontal="center" vertical="center" textRotation="90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textRotation="90" wrapText="1" shrinkToFit="1"/>
      <protection hidden="1"/>
    </xf>
    <xf numFmtId="0" fontId="22" fillId="0" borderId="0" xfId="0" applyFont="1" applyFill="1" applyAlignment="1" applyProtection="1">
      <alignment horizontal="left" wrapText="1"/>
      <protection hidden="1"/>
    </xf>
    <xf numFmtId="0" fontId="4" fillId="0" borderId="23" xfId="0" applyFont="1" applyFill="1" applyBorder="1" applyAlignment="1" applyProtection="1">
      <alignment horizontal="center" textRotation="90" wrapText="1"/>
      <protection hidden="1"/>
    </xf>
    <xf numFmtId="0" fontId="4" fillId="0" borderId="51" xfId="0" applyFont="1" applyFill="1" applyBorder="1" applyAlignment="1" applyProtection="1">
      <alignment horizontal="center" textRotation="90" wrapText="1"/>
      <protection hidden="1"/>
    </xf>
    <xf numFmtId="0" fontId="4" fillId="0" borderId="78" xfId="0" applyFont="1" applyFill="1" applyBorder="1" applyAlignment="1" applyProtection="1">
      <alignment horizontal="center" textRotation="90" wrapText="1"/>
      <protection hidden="1"/>
    </xf>
    <xf numFmtId="0" fontId="4" fillId="0" borderId="15" xfId="0" applyFont="1" applyFill="1" applyBorder="1" applyAlignment="1" applyProtection="1">
      <alignment horizontal="center" textRotation="90" wrapText="1"/>
      <protection hidden="1"/>
    </xf>
    <xf numFmtId="0" fontId="4" fillId="0" borderId="20" xfId="0" applyFont="1" applyFill="1" applyBorder="1" applyAlignment="1" applyProtection="1">
      <alignment horizontal="center" textRotation="90" wrapText="1"/>
      <protection hidden="1"/>
    </xf>
    <xf numFmtId="0" fontId="4" fillId="0" borderId="42" xfId="0" applyFont="1" applyFill="1" applyBorder="1" applyAlignment="1" applyProtection="1">
      <alignment horizontal="center" textRotation="90" wrapText="1"/>
      <protection hidden="1"/>
    </xf>
    <xf numFmtId="0" fontId="5" fillId="0" borderId="23" xfId="0" applyFont="1" applyFill="1" applyBorder="1" applyAlignment="1" applyProtection="1">
      <alignment horizontal="center" textRotation="90" wrapText="1"/>
      <protection hidden="1"/>
    </xf>
    <xf numFmtId="0" fontId="5" fillId="0" borderId="51" xfId="0" applyFont="1" applyFill="1" applyBorder="1" applyAlignment="1" applyProtection="1">
      <alignment horizontal="center" textRotation="90" wrapText="1"/>
      <protection hidden="1"/>
    </xf>
    <xf numFmtId="0" fontId="5" fillId="0" borderId="78" xfId="0" applyFont="1" applyFill="1" applyBorder="1" applyAlignment="1" applyProtection="1">
      <alignment horizontal="center" textRotation="90" wrapText="1"/>
      <protection hidden="1"/>
    </xf>
    <xf numFmtId="0" fontId="5" fillId="0" borderId="15" xfId="0" applyFont="1" applyFill="1" applyBorder="1" applyAlignment="1" applyProtection="1">
      <alignment horizontal="center" textRotation="90" wrapText="1"/>
      <protection hidden="1"/>
    </xf>
    <xf numFmtId="0" fontId="5" fillId="0" borderId="20" xfId="0" applyFont="1" applyFill="1" applyBorder="1" applyAlignment="1" applyProtection="1">
      <alignment horizontal="center" textRotation="90" wrapText="1"/>
      <protection hidden="1"/>
    </xf>
    <xf numFmtId="0" fontId="5" fillId="0" borderId="42" xfId="0" applyFont="1" applyFill="1" applyBorder="1" applyAlignment="1" applyProtection="1">
      <alignment horizontal="center" textRotation="90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5" fillId="0" borderId="23" xfId="0" applyFont="1" applyFill="1" applyBorder="1" applyAlignment="1" applyProtection="1">
      <alignment horizontal="center" textRotation="90" wrapText="1" shrinkToFit="1"/>
      <protection hidden="1"/>
    </xf>
    <xf numFmtId="0" fontId="5" fillId="0" borderId="51" xfId="0" applyFont="1" applyFill="1" applyBorder="1" applyAlignment="1" applyProtection="1">
      <alignment horizontal="center" textRotation="90" wrapText="1" shrinkToFit="1"/>
      <protection hidden="1"/>
    </xf>
    <xf numFmtId="0" fontId="5" fillId="0" borderId="78" xfId="0" applyFont="1" applyFill="1" applyBorder="1" applyAlignment="1" applyProtection="1">
      <alignment horizontal="center" textRotation="90" wrapText="1" shrinkToFit="1"/>
      <protection hidden="1"/>
    </xf>
    <xf numFmtId="0" fontId="5" fillId="0" borderId="15" xfId="0" applyFont="1" applyFill="1" applyBorder="1" applyAlignment="1" applyProtection="1">
      <alignment horizontal="center" textRotation="90" wrapText="1" shrinkToFit="1"/>
      <protection hidden="1"/>
    </xf>
    <xf numFmtId="0" fontId="5" fillId="0" borderId="20" xfId="0" applyFont="1" applyFill="1" applyBorder="1" applyAlignment="1" applyProtection="1">
      <alignment horizontal="center" textRotation="90" wrapText="1" shrinkToFit="1"/>
      <protection hidden="1"/>
    </xf>
    <xf numFmtId="0" fontId="5" fillId="0" borderId="42" xfId="0" applyFont="1" applyFill="1" applyBorder="1" applyAlignment="1" applyProtection="1">
      <alignment horizontal="center" textRotation="90" wrapText="1" shrinkToFit="1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24" xfId="0" applyFont="1" applyFill="1" applyBorder="1" applyAlignment="1" applyProtection="1">
      <alignment horizontal="center" wrapText="1"/>
      <protection hidden="1"/>
    </xf>
    <xf numFmtId="0" fontId="4" fillId="0" borderId="11" xfId="0" applyFont="1" applyFill="1" applyBorder="1" applyAlignment="1" applyProtection="1">
      <alignment horizontal="center" wrapText="1"/>
      <protection hidden="1"/>
    </xf>
    <xf numFmtId="0" fontId="2" fillId="0" borderId="16" xfId="0" applyFont="1" applyFill="1" applyBorder="1" applyAlignment="1" applyProtection="1">
      <alignment horizontal="center" wrapText="1"/>
      <protection hidden="1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7" fillId="0" borderId="79" xfId="0" applyFont="1" applyFill="1" applyBorder="1" applyAlignment="1" applyProtection="1">
      <alignment horizontal="center" vertical="center" textRotation="90"/>
      <protection locked="0"/>
    </xf>
    <xf numFmtId="0" fontId="7" fillId="0" borderId="51" xfId="0" applyFont="1" applyFill="1" applyBorder="1" applyAlignment="1" applyProtection="1">
      <alignment horizontal="center" vertical="center" textRotation="90"/>
      <protection locked="0"/>
    </xf>
    <xf numFmtId="0" fontId="7" fillId="0" borderId="78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7" fillId="0" borderId="16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79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textRotation="90" wrapText="1"/>
      <protection locked="0"/>
    </xf>
    <xf numFmtId="0" fontId="7" fillId="0" borderId="79" xfId="0" applyFont="1" applyFill="1" applyBorder="1" applyAlignment="1" applyProtection="1">
      <alignment horizontal="center" vertical="center" textRotation="90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78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16" xfId="0" applyFont="1" applyFill="1" applyBorder="1" applyAlignment="1" applyProtection="1">
      <alignment horizontal="center" vertical="center" textRotation="90" wrapText="1"/>
      <protection locked="0"/>
    </xf>
    <xf numFmtId="0" fontId="7" fillId="0" borderId="42" xfId="0" applyFont="1" applyFill="1" applyBorder="1" applyAlignment="1" applyProtection="1">
      <alignment horizontal="center" vertical="center" textRotation="90" wrapText="1"/>
      <protection locked="0"/>
    </xf>
    <xf numFmtId="49" fontId="19" fillId="0" borderId="83" xfId="0" applyNumberFormat="1" applyFont="1" applyBorder="1" applyAlignment="1">
      <alignment horizontal="center" vertical="center"/>
    </xf>
    <xf numFmtId="0" fontId="19" fillId="0" borderId="88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" fillId="0" borderId="59" xfId="0" applyFont="1" applyBorder="1" applyAlignment="1" applyProtection="1">
      <alignment horizontal="center" vertical="top"/>
      <protection hidden="1"/>
    </xf>
    <xf numFmtId="0" fontId="1" fillId="0" borderId="57" xfId="0" applyFont="1" applyBorder="1" applyAlignment="1" applyProtection="1">
      <alignment horizontal="center" vertical="top"/>
      <protection hidden="1"/>
    </xf>
    <xf numFmtId="0" fontId="1" fillId="0" borderId="57" xfId="0" applyFont="1" applyBorder="1" applyAlignment="1" applyProtection="1">
      <alignment horizontal="center" vertical="top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61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0" borderId="62" xfId="0" applyNumberFormat="1" applyFont="1" applyFill="1" applyBorder="1" applyAlignment="1" applyProtection="1">
      <alignment horizontal="center" vertical="center"/>
      <protection hidden="1"/>
    </xf>
    <xf numFmtId="49" fontId="2" fillId="0" borderId="63" xfId="0" applyNumberFormat="1" applyFont="1" applyFill="1" applyBorder="1" applyAlignment="1" applyProtection="1">
      <alignment horizontal="center" vertical="center"/>
      <protection hidden="1"/>
    </xf>
    <xf numFmtId="1" fontId="1" fillId="0" borderId="59" xfId="0" applyNumberFormat="1" applyFont="1" applyFill="1" applyBorder="1" applyAlignment="1" applyProtection="1">
      <alignment horizontal="center" vertical="center"/>
      <protection hidden="1"/>
    </xf>
    <xf numFmtId="1" fontId="1" fillId="0" borderId="29" xfId="0" applyNumberFormat="1" applyFont="1" applyFill="1" applyBorder="1" applyAlignment="1" applyProtection="1">
      <alignment horizontal="center" vertical="center"/>
      <protection hidden="1"/>
    </xf>
    <xf numFmtId="49" fontId="19" fillId="0" borderId="84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72" xfId="0" applyNumberFormat="1" applyFont="1" applyFill="1" applyBorder="1" applyAlignment="1" applyProtection="1">
      <alignment horizontal="center" vertical="center"/>
      <protection hidden="1"/>
    </xf>
    <xf numFmtId="49" fontId="19" fillId="0" borderId="10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" fillId="0" borderId="59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0" fontId="2" fillId="0" borderId="17" xfId="0" applyFont="1" applyFill="1" applyBorder="1" applyAlignment="1" applyProtection="1">
      <alignment horizontal="left" wrapText="1"/>
      <protection hidden="1" locked="0"/>
    </xf>
    <xf numFmtId="0" fontId="2" fillId="0" borderId="18" xfId="0" applyFont="1" applyFill="1" applyBorder="1" applyAlignment="1" applyProtection="1">
      <alignment horizontal="left" wrapText="1"/>
      <protection hidden="1" locked="0"/>
    </xf>
    <xf numFmtId="0" fontId="2" fillId="0" borderId="19" xfId="0" applyFont="1" applyFill="1" applyBorder="1" applyAlignment="1" applyProtection="1">
      <alignment horizontal="left" wrapText="1"/>
      <protection hidden="1" locked="0"/>
    </xf>
    <xf numFmtId="0" fontId="1" fillId="0" borderId="36" xfId="0" applyFont="1" applyFill="1" applyBorder="1" applyAlignment="1" applyProtection="1">
      <alignment horizontal="left" wrapText="1"/>
      <protection hidden="1" locked="0"/>
    </xf>
    <xf numFmtId="0" fontId="1" fillId="0" borderId="37" xfId="0" applyFont="1" applyFill="1" applyBorder="1" applyAlignment="1" applyProtection="1">
      <alignment horizontal="left" wrapText="1"/>
      <protection hidden="1" locked="0"/>
    </xf>
    <xf numFmtId="0" fontId="19" fillId="0" borderId="1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center"/>
      <protection hidden="1" locked="0"/>
    </xf>
    <xf numFmtId="0" fontId="9" fillId="0" borderId="19" xfId="0" applyFont="1" applyFill="1" applyBorder="1" applyAlignment="1" applyProtection="1">
      <alignment horizontal="center"/>
      <protection hidden="1" locked="0"/>
    </xf>
    <xf numFmtId="0" fontId="9" fillId="0" borderId="17" xfId="0" applyFont="1" applyFill="1" applyBorder="1" applyAlignment="1" applyProtection="1">
      <alignment horizontal="left" wrapText="1"/>
      <protection hidden="1" locked="0"/>
    </xf>
    <xf numFmtId="0" fontId="9" fillId="0" borderId="18" xfId="0" applyFont="1" applyFill="1" applyBorder="1" applyAlignment="1" applyProtection="1">
      <alignment horizontal="left" wrapText="1"/>
      <protection hidden="1" locked="0"/>
    </xf>
    <xf numFmtId="0" fontId="9" fillId="0" borderId="19" xfId="0" applyFont="1" applyFill="1" applyBorder="1" applyAlignment="1" applyProtection="1">
      <alignment horizontal="left" wrapText="1"/>
      <protection hidden="1" locked="0"/>
    </xf>
    <xf numFmtId="1" fontId="1" fillId="0" borderId="72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63" xfId="0" applyFont="1" applyFill="1" applyBorder="1" applyAlignment="1" applyProtection="1">
      <alignment horizontal="left"/>
      <protection hidden="1" locked="0"/>
    </xf>
    <xf numFmtId="0" fontId="1" fillId="0" borderId="34" xfId="0" applyFont="1" applyFill="1" applyBorder="1" applyAlignment="1" applyProtection="1">
      <alignment horizontal="left"/>
      <protection hidden="1" locked="0"/>
    </xf>
    <xf numFmtId="0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left" wrapText="1"/>
      <protection hidden="1" locked="0"/>
    </xf>
    <xf numFmtId="0" fontId="1" fillId="0" borderId="62" xfId="0" applyFont="1" applyFill="1" applyBorder="1" applyAlignment="1" applyProtection="1">
      <alignment horizontal="left" wrapText="1"/>
      <protection hidden="1" locked="0"/>
    </xf>
    <xf numFmtId="0" fontId="1" fillId="0" borderId="70" xfId="0" applyFont="1" applyFill="1" applyBorder="1" applyAlignment="1" applyProtection="1">
      <alignment horizontal="left" wrapText="1"/>
      <protection hidden="1" locked="0"/>
    </xf>
    <xf numFmtId="0" fontId="1" fillId="0" borderId="71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Fill="1" applyBorder="1" applyAlignment="1" applyProtection="1">
      <alignment horizontal="center" vertical="center" shrinkToFit="1"/>
      <protection hidden="1"/>
    </xf>
    <xf numFmtId="0" fontId="1" fillId="0" borderId="43" xfId="0" applyFont="1" applyFill="1" applyBorder="1" applyAlignment="1" applyProtection="1">
      <alignment horizontal="center" vertical="center" shrinkToFit="1"/>
      <protection hidden="1"/>
    </xf>
    <xf numFmtId="1" fontId="1" fillId="0" borderId="29" xfId="0" applyNumberFormat="1" applyFont="1" applyBorder="1" applyAlignment="1" applyProtection="1">
      <alignment horizontal="center" vertical="center"/>
      <protection hidden="1"/>
    </xf>
    <xf numFmtId="1" fontId="1" fillId="0" borderId="59" xfId="0" applyNumberFormat="1" applyFont="1" applyBorder="1" applyAlignment="1" applyProtection="1">
      <alignment horizontal="center" vertical="center"/>
      <protection hidden="1"/>
    </xf>
    <xf numFmtId="1" fontId="1" fillId="0" borderId="57" xfId="0" applyNumberFormat="1" applyFont="1" applyBorder="1" applyAlignment="1" applyProtection="1">
      <alignment horizontal="center" vertical="center"/>
      <protection hidden="1"/>
    </xf>
    <xf numFmtId="1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8" xfId="0" applyNumberFormat="1" applyFont="1" applyBorder="1" applyAlignment="1">
      <alignment horizontal="center" vertical="center" shrinkToFit="1"/>
    </xf>
    <xf numFmtId="0" fontId="1" fillId="0" borderId="63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 hidden="1" locked="0"/>
    </xf>
    <xf numFmtId="0" fontId="1" fillId="0" borderId="40" xfId="0" applyFont="1" applyFill="1" applyBorder="1" applyAlignment="1" applyProtection="1">
      <alignment horizontal="center"/>
      <protection hidden="1" locked="0"/>
    </xf>
    <xf numFmtId="0" fontId="1" fillId="0" borderId="80" xfId="0" applyFont="1" applyFill="1" applyBorder="1" applyAlignment="1" applyProtection="1">
      <alignment horizontal="center"/>
      <protection hidden="1" locked="0"/>
    </xf>
    <xf numFmtId="0" fontId="1" fillId="0" borderId="36" xfId="0" applyFont="1" applyFill="1" applyBorder="1" applyAlignment="1" applyProtection="1">
      <alignment horizontal="center" vertical="center" shrinkToFit="1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 locked="0"/>
    </xf>
    <xf numFmtId="0" fontId="31" fillId="0" borderId="28" xfId="0" applyFont="1" applyBorder="1" applyAlignment="1">
      <alignment/>
    </xf>
    <xf numFmtId="0" fontId="1" fillId="0" borderId="26" xfId="0" applyFont="1" applyBorder="1" applyAlignment="1" applyProtection="1">
      <alignment horizontal="center" shrinkToFit="1"/>
      <protection hidden="1"/>
    </xf>
    <xf numFmtId="0" fontId="1" fillId="0" borderId="14" xfId="0" applyFont="1" applyBorder="1" applyAlignment="1" applyProtection="1">
      <alignment horizontal="center" shrinkToFit="1"/>
      <protection hidden="1"/>
    </xf>
    <xf numFmtId="0" fontId="1" fillId="0" borderId="25" xfId="0" applyFont="1" applyBorder="1" applyAlignment="1" applyProtection="1">
      <alignment horizontal="center" shrinkToFit="1"/>
      <protection hidden="1"/>
    </xf>
    <xf numFmtId="0" fontId="1" fillId="0" borderId="26" xfId="0" applyFont="1" applyFill="1" applyBorder="1" applyAlignment="1" applyProtection="1">
      <alignment horizontal="left"/>
      <protection hidden="1" locked="0"/>
    </xf>
    <xf numFmtId="0" fontId="1" fillId="0" borderId="14" xfId="0" applyFont="1" applyFill="1" applyBorder="1" applyAlignment="1" applyProtection="1">
      <alignment horizontal="left"/>
      <protection hidden="1" locked="0"/>
    </xf>
    <xf numFmtId="0" fontId="1" fillId="0" borderId="25" xfId="0" applyFont="1" applyFill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 shrinkToFit="1"/>
      <protection hidden="1"/>
    </xf>
    <xf numFmtId="0" fontId="24" fillId="0" borderId="73" xfId="0" applyFont="1" applyBorder="1" applyAlignment="1">
      <alignment horizontal="center"/>
    </xf>
    <xf numFmtId="1" fontId="1" fillId="0" borderId="13" xfId="0" applyNumberFormat="1" applyFont="1" applyBorder="1" applyAlignment="1" applyProtection="1">
      <alignment horizontal="center" vertical="center" shrinkToFit="1"/>
      <protection hidden="1"/>
    </xf>
    <xf numFmtId="1" fontId="1" fillId="34" borderId="1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" xfId="0" applyFont="1" applyBorder="1" applyAlignment="1" applyProtection="1">
      <alignment horizontal="center" vertical="center" shrinkToFit="1"/>
      <protection hidden="1"/>
    </xf>
    <xf numFmtId="1" fontId="1" fillId="34" borderId="10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1" fillId="34" borderId="35" xfId="0" applyFont="1" applyFill="1" applyBorder="1" applyAlignment="1" applyProtection="1">
      <alignment horizontal="left"/>
      <protection hidden="1" locked="0"/>
    </xf>
    <xf numFmtId="0" fontId="1" fillId="34" borderId="61" xfId="0" applyFont="1" applyFill="1" applyBorder="1" applyAlignment="1" applyProtection="1">
      <alignment horizontal="left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35" borderId="32" xfId="0" applyFont="1" applyFill="1" applyBorder="1" applyAlignment="1" applyProtection="1">
      <alignment horizontal="left"/>
      <protection hidden="1" locked="0"/>
    </xf>
    <xf numFmtId="0" fontId="1" fillId="35" borderId="33" xfId="0" applyFont="1" applyFill="1" applyBorder="1" applyAlignment="1" applyProtection="1">
      <alignment horizontal="left"/>
      <protection hidden="1" locked="0"/>
    </xf>
    <xf numFmtId="0" fontId="1" fillId="35" borderId="71" xfId="0" applyFont="1" applyFill="1" applyBorder="1" applyAlignment="1" applyProtection="1">
      <alignment horizontal="left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left" wrapText="1"/>
      <protection hidden="1" locked="0"/>
    </xf>
    <xf numFmtId="0" fontId="1" fillId="34" borderId="16" xfId="0" applyFont="1" applyFill="1" applyBorder="1" applyAlignment="1" applyProtection="1">
      <alignment horizontal="left" wrapText="1"/>
      <protection hidden="1" locked="0"/>
    </xf>
    <xf numFmtId="0" fontId="1" fillId="0" borderId="59" xfId="0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/>
    </xf>
    <xf numFmtId="0" fontId="1" fillId="0" borderId="46" xfId="0" applyFont="1" applyBorder="1" applyAlignment="1" applyProtection="1">
      <alignment horizontal="center" vertical="center"/>
      <protection hidden="1" locked="0"/>
    </xf>
    <xf numFmtId="0" fontId="1" fillId="0" borderId="47" xfId="0" applyFont="1" applyBorder="1" applyAlignment="1" applyProtection="1">
      <alignment horizontal="center" vertical="center"/>
      <protection hidden="1" locked="0"/>
    </xf>
    <xf numFmtId="0" fontId="1" fillId="0" borderId="77" xfId="0" applyFont="1" applyBorder="1" applyAlignment="1" applyProtection="1">
      <alignment horizontal="center" vertical="center"/>
      <protection hidden="1" locked="0"/>
    </xf>
    <xf numFmtId="0" fontId="1" fillId="0" borderId="47" xfId="0" applyFont="1" applyBorder="1" applyAlignment="1" applyProtection="1">
      <alignment horizontal="center" vertical="center" shrinkToFit="1"/>
      <protection hidden="1"/>
    </xf>
    <xf numFmtId="0" fontId="1" fillId="34" borderId="21" xfId="0" applyFont="1" applyFill="1" applyBorder="1" applyAlignment="1" applyProtection="1">
      <alignment horizontal="left"/>
      <protection hidden="1" locked="0"/>
    </xf>
    <xf numFmtId="0" fontId="1" fillId="34" borderId="13" xfId="0" applyFont="1" applyFill="1" applyBorder="1" applyAlignment="1" applyProtection="1">
      <alignment horizontal="left"/>
      <protection hidden="1" locked="0"/>
    </xf>
    <xf numFmtId="0" fontId="1" fillId="34" borderId="82" xfId="0" applyFont="1" applyFill="1" applyBorder="1" applyAlignment="1" applyProtection="1">
      <alignment horizontal="left"/>
      <protection hidden="1" locked="0"/>
    </xf>
    <xf numFmtId="0" fontId="1" fillId="34" borderId="32" xfId="0" applyFont="1" applyFill="1" applyBorder="1" applyAlignment="1" applyProtection="1">
      <alignment horizontal="left" wrapText="1"/>
      <protection hidden="1" locked="0"/>
    </xf>
    <xf numFmtId="0" fontId="1" fillId="34" borderId="33" xfId="0" applyFont="1" applyFill="1" applyBorder="1" applyAlignment="1" applyProtection="1">
      <alignment horizontal="left" wrapText="1"/>
      <protection hidden="1" locked="0"/>
    </xf>
    <xf numFmtId="0" fontId="1" fillId="34" borderId="71" xfId="0" applyFont="1" applyFill="1" applyBorder="1" applyAlignment="1" applyProtection="1">
      <alignment horizontal="left" wrapText="1"/>
      <protection hidden="1" locked="0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23" fillId="35" borderId="41" xfId="0" applyFont="1" applyFill="1" applyBorder="1" applyAlignment="1" applyProtection="1">
      <alignment horizontal="left"/>
      <protection hidden="1" locked="0"/>
    </xf>
    <xf numFmtId="0" fontId="23" fillId="35" borderId="16" xfId="0" applyFont="1" applyFill="1" applyBorder="1" applyAlignment="1" applyProtection="1">
      <alignment horizontal="left"/>
      <protection hidden="1" locked="0"/>
    </xf>
    <xf numFmtId="0" fontId="23" fillId="35" borderId="43" xfId="0" applyFont="1" applyFill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49" xfId="0" applyFont="1" applyBorder="1" applyAlignment="1" applyProtection="1">
      <alignment horizontal="center" vertical="center" shrinkToFit="1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" fontId="1" fillId="0" borderId="46" xfId="0" applyNumberFormat="1" applyFont="1" applyBorder="1" applyAlignment="1" applyProtection="1">
      <alignment horizontal="center" vertical="center"/>
      <protection hidden="1"/>
    </xf>
    <xf numFmtId="1" fontId="1" fillId="0" borderId="47" xfId="0" applyNumberFormat="1" applyFont="1" applyBorder="1" applyAlignment="1" applyProtection="1">
      <alignment horizontal="center" vertical="center"/>
      <protection hidden="1"/>
    </xf>
    <xf numFmtId="1" fontId="1" fillId="0" borderId="49" xfId="0" applyNumberFormat="1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 shrinkToFit="1"/>
      <protection hidden="1" locked="0"/>
    </xf>
    <xf numFmtId="1" fontId="1" fillId="34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34" borderId="21" xfId="0" applyFont="1" applyFill="1" applyBorder="1" applyAlignment="1" applyProtection="1">
      <alignment horizontal="left" wrapText="1"/>
      <protection hidden="1" locked="0"/>
    </xf>
    <xf numFmtId="0" fontId="1" fillId="34" borderId="13" xfId="0" applyFont="1" applyFill="1" applyBorder="1" applyAlignment="1" applyProtection="1">
      <alignment horizontal="left" wrapText="1"/>
      <protection hidden="1" locked="0"/>
    </xf>
    <xf numFmtId="0" fontId="1" fillId="34" borderId="82" xfId="0" applyFont="1" applyFill="1" applyBorder="1" applyAlignment="1" applyProtection="1">
      <alignment horizontal="left" wrapText="1"/>
      <protection hidden="1" locked="0"/>
    </xf>
    <xf numFmtId="0" fontId="19" fillId="0" borderId="33" xfId="0" applyFont="1" applyBorder="1" applyAlignment="1" applyProtection="1">
      <alignment horizontal="center" vertical="center" shrinkToFit="1"/>
      <protection hidden="1"/>
    </xf>
    <xf numFmtId="0" fontId="19" fillId="0" borderId="71" xfId="0" applyFont="1" applyBorder="1" applyAlignment="1" applyProtection="1">
      <alignment horizontal="center" vertical="center" shrinkToFit="1"/>
      <protection hidden="1"/>
    </xf>
    <xf numFmtId="1" fontId="1" fillId="0" borderId="33" xfId="0" applyNumberFormat="1" applyFont="1" applyBorder="1" applyAlignment="1" applyProtection="1">
      <alignment horizontal="center" vertical="center" shrinkToFit="1"/>
      <protection hidden="1"/>
    </xf>
    <xf numFmtId="1" fontId="2" fillId="34" borderId="33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34" borderId="38" xfId="0" applyFont="1" applyFill="1" applyBorder="1" applyAlignment="1" applyProtection="1">
      <alignment horizontal="left"/>
      <protection hidden="1" locked="0"/>
    </xf>
    <xf numFmtId="0" fontId="19" fillId="0" borderId="30" xfId="0" applyFont="1" applyBorder="1" applyAlignment="1" applyProtection="1">
      <alignment horizontal="center" vertical="center" shrinkToFit="1"/>
      <protection hidden="1"/>
    </xf>
    <xf numFmtId="0" fontId="1" fillId="35" borderId="69" xfId="0" applyFont="1" applyFill="1" applyBorder="1" applyAlignment="1" applyProtection="1">
      <alignment horizontal="left"/>
      <protection hidden="1" locked="0"/>
    </xf>
    <xf numFmtId="0" fontId="1" fillId="35" borderId="62" xfId="0" applyFont="1" applyFill="1" applyBorder="1" applyAlignment="1" applyProtection="1">
      <alignment horizontal="left"/>
      <protection hidden="1" locked="0"/>
    </xf>
    <xf numFmtId="0" fontId="1" fillId="35" borderId="70" xfId="0" applyFont="1" applyFill="1" applyBorder="1" applyAlignment="1" applyProtection="1">
      <alignment horizontal="left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left"/>
      <protection hidden="1" locked="0"/>
    </xf>
    <xf numFmtId="0" fontId="1" fillId="34" borderId="33" xfId="0" applyFont="1" applyFill="1" applyBorder="1" applyAlignment="1" applyProtection="1">
      <alignment horizontal="left"/>
      <protection hidden="1" locked="0"/>
    </xf>
    <xf numFmtId="0" fontId="1" fillId="34" borderId="71" xfId="0" applyFont="1" applyFill="1" applyBorder="1" applyAlignment="1" applyProtection="1">
      <alignment horizontal="left"/>
      <protection hidden="1" locked="0"/>
    </xf>
    <xf numFmtId="0" fontId="1" fillId="34" borderId="59" xfId="0" applyFont="1" applyFill="1" applyBorder="1" applyAlignment="1" applyProtection="1">
      <alignment horizontal="left"/>
      <protection hidden="1" locked="0"/>
    </xf>
    <xf numFmtId="0" fontId="1" fillId="34" borderId="57" xfId="0" applyFont="1" applyFill="1" applyBorder="1" applyAlignment="1" applyProtection="1">
      <alignment horizontal="left"/>
      <protection hidden="1" locked="0"/>
    </xf>
    <xf numFmtId="0" fontId="1" fillId="34" borderId="72" xfId="0" applyFont="1" applyFill="1" applyBorder="1" applyAlignment="1" applyProtection="1">
      <alignment horizontal="left"/>
      <protection hidden="1" locked="0"/>
    </xf>
    <xf numFmtId="0" fontId="19" fillId="0" borderId="57" xfId="0" applyFont="1" applyBorder="1" applyAlignment="1" applyProtection="1">
      <alignment horizontal="center" shrinkToFit="1"/>
      <protection hidden="1"/>
    </xf>
    <xf numFmtId="0" fontId="19" fillId="0" borderId="72" xfId="0" applyFont="1" applyBorder="1" applyAlignment="1" applyProtection="1">
      <alignment horizontal="center" shrinkToFit="1"/>
      <protection hidden="1"/>
    </xf>
    <xf numFmtId="0" fontId="1" fillId="36" borderId="32" xfId="0" applyFont="1" applyFill="1" applyBorder="1" applyAlignment="1" applyProtection="1">
      <alignment horizontal="left"/>
      <protection hidden="1" locked="0"/>
    </xf>
    <xf numFmtId="0" fontId="1" fillId="36" borderId="33" xfId="0" applyFont="1" applyFill="1" applyBorder="1" applyAlignment="1" applyProtection="1">
      <alignment horizontal="left"/>
      <protection hidden="1" locked="0"/>
    </xf>
    <xf numFmtId="0" fontId="1" fillId="36" borderId="34" xfId="0" applyFont="1" applyFill="1" applyBorder="1" applyAlignment="1" applyProtection="1">
      <alignment horizontal="left"/>
      <protection hidden="1" locked="0"/>
    </xf>
    <xf numFmtId="1" fontId="1" fillId="0" borderId="57" xfId="0" applyNumberFormat="1" applyFont="1" applyBorder="1" applyAlignment="1" applyProtection="1">
      <alignment horizontal="center" vertical="center" shrinkToFit="1"/>
      <protection hidden="1"/>
    </xf>
    <xf numFmtId="1" fontId="1" fillId="34" borderId="5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2" xfId="0" applyFont="1" applyBorder="1" applyAlignment="1" applyProtection="1">
      <alignment horizontal="center" vertical="center" shrinkToFit="1"/>
      <protection hidden="1"/>
    </xf>
    <xf numFmtId="0" fontId="1" fillId="34" borderId="59" xfId="0" applyFont="1" applyFill="1" applyBorder="1" applyAlignment="1" applyProtection="1">
      <alignment horizontal="left" wrapText="1"/>
      <protection hidden="1" locked="0"/>
    </xf>
    <xf numFmtId="0" fontId="1" fillId="34" borderId="57" xfId="0" applyFont="1" applyFill="1" applyBorder="1" applyAlignment="1" applyProtection="1">
      <alignment horizontal="left" wrapText="1"/>
      <protection hidden="1" locked="0"/>
    </xf>
    <xf numFmtId="0" fontId="1" fillId="34" borderId="37" xfId="0" applyFont="1" applyFill="1" applyBorder="1" applyAlignment="1" applyProtection="1">
      <alignment horizontal="left" wrapText="1"/>
      <protection hidden="1" locked="0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1" fontId="1" fillId="34" borderId="12" xfId="0" applyNumberFormat="1" applyFont="1" applyFill="1" applyBorder="1" applyAlignment="1" applyProtection="1">
      <alignment horizontal="center" vertical="center" shrinkToFit="1"/>
      <protection hidden="1" locked="0"/>
    </xf>
    <xf numFmtId="1" fontId="2" fillId="34" borderId="12" xfId="0" applyNumberFormat="1" applyFont="1" applyFill="1" applyBorder="1" applyAlignment="1" applyProtection="1">
      <alignment horizontal="center" vertical="center" shrinkToFit="1"/>
      <protection hidden="1" locked="0"/>
    </xf>
    <xf numFmtId="1" fontId="1" fillId="0" borderId="12" xfId="0" applyNumberFormat="1" applyFont="1" applyBorder="1" applyAlignment="1" applyProtection="1">
      <alignment horizontal="center" vertical="center" shrinkToFit="1"/>
      <protection hidden="1"/>
    </xf>
    <xf numFmtId="0" fontId="1" fillId="34" borderId="34" xfId="0" applyFont="1" applyFill="1" applyBorder="1" applyAlignment="1" applyProtection="1">
      <alignment horizontal="left"/>
      <protection hidden="1" locked="0"/>
    </xf>
    <xf numFmtId="0" fontId="1" fillId="0" borderId="33" xfId="0" applyFont="1" applyBorder="1" applyAlignment="1" applyProtection="1">
      <alignment horizontal="center" vertical="top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left"/>
      <protection hidden="1" locked="0"/>
    </xf>
    <xf numFmtId="0" fontId="1" fillId="32" borderId="29" xfId="0" applyFont="1" applyFill="1" applyBorder="1" applyAlignment="1" applyProtection="1">
      <alignment horizontal="center" vertic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30" xfId="0" applyFont="1" applyFill="1" applyBorder="1" applyAlignment="1" applyProtection="1">
      <alignment horizontal="center" vertical="center"/>
      <protection hidden="1"/>
    </xf>
    <xf numFmtId="0" fontId="1" fillId="36" borderId="59" xfId="0" applyFont="1" applyFill="1" applyBorder="1" applyAlignment="1" applyProtection="1">
      <alignment horizontal="left" wrapText="1"/>
      <protection hidden="1" locked="0"/>
    </xf>
    <xf numFmtId="0" fontId="1" fillId="36" borderId="57" xfId="0" applyFont="1" applyFill="1" applyBorder="1" applyAlignment="1" applyProtection="1">
      <alignment horizontal="left" wrapText="1"/>
      <protection hidden="1" locked="0"/>
    </xf>
    <xf numFmtId="0" fontId="1" fillId="36" borderId="72" xfId="0" applyFont="1" applyFill="1" applyBorder="1" applyAlignment="1" applyProtection="1">
      <alignment horizontal="left" wrapText="1"/>
      <protection hidden="1" locked="0"/>
    </xf>
    <xf numFmtId="1" fontId="1" fillId="34" borderId="33" xfId="0" applyNumberFormat="1" applyFont="1" applyFill="1" applyBorder="1" applyAlignment="1" applyProtection="1">
      <alignment horizontal="center" vertical="center" shrinkToFit="1"/>
      <protection hidden="1"/>
    </xf>
    <xf numFmtId="0" fontId="1" fillId="36" borderId="69" xfId="0" applyFont="1" applyFill="1" applyBorder="1" applyAlignment="1" applyProtection="1">
      <alignment horizontal="left"/>
      <protection hidden="1" locked="0"/>
    </xf>
    <xf numFmtId="0" fontId="1" fillId="36" borderId="62" xfId="0" applyFont="1" applyFill="1" applyBorder="1" applyAlignment="1" applyProtection="1">
      <alignment horizontal="left"/>
      <protection hidden="1" locked="0"/>
    </xf>
    <xf numFmtId="1" fontId="1" fillId="0" borderId="33" xfId="0" applyNumberFormat="1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 shrinkToFit="1"/>
      <protection hidden="1"/>
    </xf>
    <xf numFmtId="0" fontId="19" fillId="0" borderId="72" xfId="0" applyFont="1" applyBorder="1" applyAlignment="1" applyProtection="1">
      <alignment horizontal="center" vertical="center" shrinkToFit="1"/>
      <protection hidden="1"/>
    </xf>
    <xf numFmtId="0" fontId="1" fillId="34" borderId="69" xfId="0" applyFont="1" applyFill="1" applyBorder="1" applyAlignment="1" applyProtection="1">
      <alignment horizontal="left"/>
      <protection hidden="1" locked="0"/>
    </xf>
    <xf numFmtId="0" fontId="1" fillId="34" borderId="62" xfId="0" applyFont="1" applyFill="1" applyBorder="1" applyAlignment="1" applyProtection="1">
      <alignment horizontal="left"/>
      <protection hidden="1" locked="0"/>
    </xf>
    <xf numFmtId="1" fontId="1" fillId="0" borderId="57" xfId="0" applyNumberFormat="1" applyFont="1" applyBorder="1" applyAlignment="1" applyProtection="1">
      <alignment horizontal="center" vertical="center" shrinkToFit="1"/>
      <protection hidden="1" locked="0"/>
    </xf>
    <xf numFmtId="1" fontId="18" fillId="0" borderId="57" xfId="0" applyNumberFormat="1" applyFont="1" applyBorder="1" applyAlignment="1" applyProtection="1">
      <alignment horizontal="center" vertical="center" shrinkToFit="1"/>
      <protection hidden="1" locked="0"/>
    </xf>
    <xf numFmtId="0" fontId="1" fillId="35" borderId="35" xfId="0" applyFont="1" applyFill="1" applyBorder="1" applyAlignment="1" applyProtection="1">
      <alignment horizontal="left"/>
      <protection hidden="1" locked="0"/>
    </xf>
    <xf numFmtId="0" fontId="1" fillId="35" borderId="61" xfId="0" applyFont="1" applyFill="1" applyBorder="1" applyAlignment="1" applyProtection="1">
      <alignment horizontal="left"/>
      <protection hidden="1" locked="0"/>
    </xf>
    <xf numFmtId="1" fontId="1" fillId="34" borderId="57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1" fillId="36" borderId="30" xfId="0" applyFont="1" applyFill="1" applyBorder="1" applyAlignment="1" applyProtection="1">
      <alignment horizontal="center" vertical="center"/>
      <protection hidden="1"/>
    </xf>
    <xf numFmtId="1" fontId="18" fillId="0" borderId="10" xfId="0" applyNumberFormat="1" applyFont="1" applyBorder="1" applyAlignment="1" applyProtection="1">
      <alignment horizontal="center" vertical="center" shrinkToFit="1"/>
      <protection hidden="1" locked="0"/>
    </xf>
    <xf numFmtId="0" fontId="23" fillId="35" borderId="69" xfId="0" applyFont="1" applyFill="1" applyBorder="1" applyAlignment="1" applyProtection="1">
      <alignment horizontal="left"/>
      <protection hidden="1" locked="0"/>
    </xf>
    <xf numFmtId="0" fontId="23" fillId="35" borderId="62" xfId="0" applyFont="1" applyFill="1" applyBorder="1" applyAlignment="1" applyProtection="1">
      <alignment horizontal="left"/>
      <protection hidden="1" locked="0"/>
    </xf>
    <xf numFmtId="0" fontId="23" fillId="35" borderId="70" xfId="0" applyFont="1" applyFill="1" applyBorder="1" applyAlignment="1" applyProtection="1">
      <alignment horizontal="left"/>
      <protection hidden="1" locked="0"/>
    </xf>
    <xf numFmtId="0" fontId="1" fillId="36" borderId="32" xfId="0" applyFont="1" applyFill="1" applyBorder="1" applyAlignment="1" applyProtection="1">
      <alignment horizontal="left" wrapText="1"/>
      <protection hidden="1" locked="0"/>
    </xf>
    <xf numFmtId="0" fontId="1" fillId="36" borderId="33" xfId="0" applyFont="1" applyFill="1" applyBorder="1" applyAlignment="1" applyProtection="1">
      <alignment horizontal="left" wrapText="1"/>
      <protection hidden="1" locked="0"/>
    </xf>
    <xf numFmtId="0" fontId="1" fillId="36" borderId="34" xfId="0" applyFont="1" applyFill="1" applyBorder="1" applyAlignment="1" applyProtection="1">
      <alignment horizontal="left" wrapText="1"/>
      <protection hidden="1" locked="0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 shrinkToFit="1"/>
      <protection hidden="1" locked="0"/>
    </xf>
    <xf numFmtId="0" fontId="1" fillId="36" borderId="37" xfId="0" applyFont="1" applyFill="1" applyBorder="1" applyAlignment="1" applyProtection="1">
      <alignment horizontal="left" wrapText="1"/>
      <protection hidden="1" locked="0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wrapText="1"/>
      <protection hidden="1" locked="0"/>
    </xf>
    <xf numFmtId="0" fontId="1" fillId="0" borderId="23" xfId="0" applyFont="1" applyBorder="1" applyAlignment="1" applyProtection="1">
      <alignment horizontal="left" wrapText="1"/>
      <protection hidden="1" locked="0"/>
    </xf>
    <xf numFmtId="0" fontId="1" fillId="0" borderId="2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center" vertical="top" wrapText="1"/>
      <protection hidden="1"/>
    </xf>
    <xf numFmtId="1" fontId="1" fillId="0" borderId="23" xfId="0" applyNumberFormat="1" applyFont="1" applyBorder="1" applyAlignment="1" applyProtection="1">
      <alignment horizontal="center" vertical="center" shrinkToFit="1"/>
      <protection hidden="1"/>
    </xf>
    <xf numFmtId="0" fontId="19" fillId="0" borderId="22" xfId="0" applyFont="1" applyBorder="1" applyAlignment="1" applyProtection="1">
      <alignment horizontal="center" vertical="center" shrinkToFit="1"/>
      <protection hidden="1"/>
    </xf>
    <xf numFmtId="0" fontId="19" fillId="0" borderId="87" xfId="0" applyFont="1" applyBorder="1" applyAlignment="1" applyProtection="1">
      <alignment horizontal="center" vertical="center" shrinkToFit="1"/>
      <protection hidden="1"/>
    </xf>
    <xf numFmtId="1" fontId="1" fillId="0" borderId="22" xfId="0" applyNumberFormat="1" applyFont="1" applyBorder="1" applyAlignment="1" applyProtection="1">
      <alignment horizontal="center" vertical="center" shrinkToFit="1"/>
      <protection hidden="1"/>
    </xf>
    <xf numFmtId="1" fontId="1" fillId="0" borderId="24" xfId="0" applyNumberFormat="1" applyFont="1" applyBorder="1" applyAlignment="1" applyProtection="1">
      <alignment horizontal="center" vertical="center" shrinkToFit="1"/>
      <protection hidden="1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82" xfId="0" applyFont="1" applyBorder="1" applyAlignment="1" applyProtection="1">
      <alignment horizontal="center"/>
      <protection hidden="1" locked="0"/>
    </xf>
    <xf numFmtId="0" fontId="1" fillId="0" borderId="22" xfId="0" applyFont="1" applyBorder="1" applyAlignment="1" applyProtection="1">
      <alignment horizontal="left"/>
      <protection hidden="1" locked="0"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87" xfId="0" applyFont="1" applyBorder="1" applyAlignment="1" applyProtection="1">
      <alignment horizontal="left"/>
      <protection hidden="1" locked="0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 applyProtection="1">
      <alignment horizontal="center" vertical="center" shrinkToFit="1"/>
      <protection hidden="1"/>
    </xf>
    <xf numFmtId="1" fontId="1" fillId="0" borderId="42" xfId="0" applyNumberFormat="1" applyFont="1" applyBorder="1" applyAlignment="1" applyProtection="1">
      <alignment horizontal="center" vertical="center" shrinkToFit="1"/>
      <protection hidden="1"/>
    </xf>
    <xf numFmtId="1" fontId="1" fillId="0" borderId="29" xfId="0" applyNumberFormat="1" applyFont="1" applyBorder="1" applyAlignment="1" applyProtection="1">
      <alignment horizontal="center" vertical="center" shrinkToFi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16" xfId="0" applyFont="1" applyBorder="1" applyAlignment="1" applyProtection="1">
      <alignment horizontal="center" vertical="top"/>
      <protection hidden="1"/>
    </xf>
    <xf numFmtId="0" fontId="1" fillId="0" borderId="42" xfId="0" applyFont="1" applyBorder="1" applyAlignment="1" applyProtection="1">
      <alignment horizontal="center" vertical="top"/>
      <protection hidden="1"/>
    </xf>
    <xf numFmtId="0" fontId="19" fillId="0" borderId="21" xfId="0" applyFont="1" applyBorder="1" applyAlignment="1" applyProtection="1">
      <alignment horizontal="center" vertical="center" shrinkToFit="1"/>
      <protection hidden="1"/>
    </xf>
    <xf numFmtId="0" fontId="19" fillId="0" borderId="82" xfId="0" applyFont="1" applyBorder="1" applyAlignment="1" applyProtection="1">
      <alignment horizontal="center" vertical="center" shrinkToFit="1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Alignment="1" applyProtection="1">
      <alignment horizontal="center" vertical="center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 shrinkToFit="1"/>
      <protection hidden="1"/>
    </xf>
    <xf numFmtId="0" fontId="19" fillId="0" borderId="32" xfId="0" applyFont="1" applyBorder="1" applyAlignment="1" applyProtection="1">
      <alignment horizontal="center" vertical="center" shrinkToFit="1"/>
      <protection hidden="1"/>
    </xf>
    <xf numFmtId="1" fontId="1" fillId="0" borderId="34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left"/>
      <protection hidden="1" locked="0"/>
    </xf>
    <xf numFmtId="0" fontId="1" fillId="0" borderId="82" xfId="0" applyFont="1" applyBorder="1" applyAlignment="1" applyProtection="1">
      <alignment horizontal="left"/>
      <protection hidden="1" locked="0"/>
    </xf>
    <xf numFmtId="1" fontId="1" fillId="0" borderId="42" xfId="0" applyNumberFormat="1" applyFont="1" applyBorder="1" applyAlignment="1" applyProtection="1">
      <alignment horizontal="center" vertical="center"/>
      <protection hidden="1"/>
    </xf>
    <xf numFmtId="1" fontId="1" fillId="0" borderId="69" xfId="0" applyNumberFormat="1" applyFont="1" applyBorder="1" applyAlignment="1" applyProtection="1">
      <alignment horizontal="center" vertical="center"/>
      <protection hidden="1"/>
    </xf>
    <xf numFmtId="1" fontId="1" fillId="0" borderId="62" xfId="0" applyNumberFormat="1" applyFont="1" applyBorder="1" applyAlignment="1" applyProtection="1">
      <alignment horizontal="center" vertical="center"/>
      <protection hidden="1"/>
    </xf>
    <xf numFmtId="1" fontId="1" fillId="0" borderId="70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 shrinkToFit="1"/>
      <protection hidden="1"/>
    </xf>
    <xf numFmtId="1" fontId="1" fillId="0" borderId="37" xfId="0" applyNumberFormat="1" applyFont="1" applyBorder="1" applyAlignment="1" applyProtection="1">
      <alignment horizontal="center" vertical="center" shrinkToFit="1"/>
      <protection hidden="1"/>
    </xf>
    <xf numFmtId="0" fontId="19" fillId="0" borderId="59" xfId="0" applyFont="1" applyBorder="1" applyAlignment="1" applyProtection="1">
      <alignment horizontal="center" vertical="center" shrinkToFit="1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1" fillId="0" borderId="62" xfId="0" applyFont="1" applyBorder="1" applyAlignment="1" applyProtection="1">
      <alignment horizontal="center" vertical="top"/>
      <protection hidden="1"/>
    </xf>
    <xf numFmtId="0" fontId="1" fillId="0" borderId="63" xfId="0" applyFont="1" applyBorder="1" applyAlignment="1" applyProtection="1">
      <alignment horizontal="center" vertical="top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1" fontId="1" fillId="0" borderId="45" xfId="0" applyNumberFormat="1" applyFont="1" applyBorder="1" applyAlignment="1" applyProtection="1">
      <alignment horizontal="center" vertical="center"/>
      <protection hidden="1"/>
    </xf>
    <xf numFmtId="1" fontId="1" fillId="0" borderId="53" xfId="0" applyNumberFormat="1" applyFont="1" applyBorder="1" applyAlignment="1" applyProtection="1">
      <alignment horizontal="center" vertical="center" shrinkToFit="1"/>
      <protection hidden="1"/>
    </xf>
    <xf numFmtId="1" fontId="1" fillId="0" borderId="54" xfId="0" applyNumberFormat="1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 shrinkToFit="1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left"/>
      <protection hidden="1" locked="0"/>
    </xf>
    <xf numFmtId="0" fontId="1" fillId="0" borderId="57" xfId="0" applyFont="1" applyBorder="1" applyAlignment="1" applyProtection="1">
      <alignment horizontal="left"/>
      <protection hidden="1" locked="0"/>
    </xf>
    <xf numFmtId="0" fontId="1" fillId="0" borderId="72" xfId="0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center" vertical="top" wrapText="1"/>
      <protection hidden="1"/>
    </xf>
    <xf numFmtId="0" fontId="1" fillId="0" borderId="61" xfId="0" applyFont="1" applyBorder="1" applyAlignment="1" applyProtection="1">
      <alignment horizontal="center" vertical="top"/>
      <protection hidden="1"/>
    </xf>
    <xf numFmtId="0" fontId="1" fillId="0" borderId="36" xfId="0" applyFont="1" applyBorder="1" applyAlignment="1" applyProtection="1">
      <alignment horizontal="center" vertical="top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1" fontId="1" fillId="0" borderId="61" xfId="0" applyNumberFormat="1" applyFont="1" applyBorder="1" applyAlignment="1" applyProtection="1">
      <alignment horizontal="center"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hidden="1"/>
    </xf>
    <xf numFmtId="1" fontId="1" fillId="0" borderId="59" xfId="0" applyNumberFormat="1" applyFont="1" applyBorder="1" applyAlignment="1" applyProtection="1">
      <alignment horizontal="center" vertical="center" shrinkToFit="1"/>
      <protection hidden="1"/>
    </xf>
    <xf numFmtId="0" fontId="1" fillId="0" borderId="69" xfId="0" applyFont="1" applyBorder="1" applyAlignment="1" applyProtection="1">
      <alignment horizontal="left" wrapText="1"/>
      <protection hidden="1" locked="0"/>
    </xf>
    <xf numFmtId="0" fontId="1" fillId="0" borderId="62" xfId="0" applyFont="1" applyBorder="1" applyAlignment="1" applyProtection="1">
      <alignment horizontal="left" wrapText="1"/>
      <protection hidden="1" locked="0"/>
    </xf>
    <xf numFmtId="0" fontId="1" fillId="0" borderId="70" xfId="0" applyFont="1" applyBorder="1" applyAlignment="1" applyProtection="1">
      <alignment horizontal="left" wrapText="1"/>
      <protection hidden="1" locked="0"/>
    </xf>
    <xf numFmtId="0" fontId="1" fillId="0" borderId="53" xfId="0" applyFont="1" applyBorder="1" applyAlignment="1" applyProtection="1">
      <alignment horizontal="center" vertical="top" wrapText="1"/>
      <protection hidden="1"/>
    </xf>
    <xf numFmtId="0" fontId="1" fillId="0" borderId="60" xfId="0" applyFont="1" applyBorder="1" applyAlignment="1" applyProtection="1">
      <alignment horizontal="center" vertical="top"/>
      <protection hidden="1"/>
    </xf>
    <xf numFmtId="0" fontId="1" fillId="0" borderId="54" xfId="0" applyFont="1" applyBorder="1" applyAlignment="1" applyProtection="1">
      <alignment horizontal="center" vertical="top"/>
      <protection hidden="1"/>
    </xf>
    <xf numFmtId="0" fontId="1" fillId="0" borderId="26" xfId="0" applyFont="1" applyBorder="1" applyAlignment="1" applyProtection="1">
      <alignment horizontal="left" wrapText="1"/>
      <protection hidden="1" locked="0"/>
    </xf>
    <xf numFmtId="0" fontId="1" fillId="0" borderId="14" xfId="0" applyFont="1" applyBorder="1" applyAlignment="1" applyProtection="1">
      <alignment horizontal="left" wrapText="1"/>
      <protection hidden="1" locked="0"/>
    </xf>
    <xf numFmtId="0" fontId="1" fillId="0" borderId="25" xfId="0" applyFont="1" applyBorder="1" applyAlignment="1" applyProtection="1">
      <alignment horizontal="left" wrapText="1"/>
      <protection hidden="1" locked="0"/>
    </xf>
    <xf numFmtId="1" fontId="1" fillId="0" borderId="36" xfId="0" applyNumberFormat="1" applyFont="1" applyBorder="1" applyAlignment="1" applyProtection="1">
      <alignment horizontal="center" vertical="center" shrinkToFit="1"/>
      <protection hidden="1"/>
    </xf>
    <xf numFmtId="1" fontId="1" fillId="0" borderId="36" xfId="0" applyNumberFormat="1" applyFont="1" applyBorder="1" applyAlignment="1" applyProtection="1">
      <alignment horizontal="center" vertical="center"/>
      <protection hidden="1"/>
    </xf>
    <xf numFmtId="1" fontId="1" fillId="0" borderId="35" xfId="0" applyNumberFormat="1" applyFont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 applyProtection="1">
      <alignment horizontal="left" wrapText="1"/>
      <protection hidden="1" locked="0"/>
    </xf>
    <xf numFmtId="0" fontId="1" fillId="0" borderId="61" xfId="0" applyFont="1" applyBorder="1" applyAlignment="1" applyProtection="1">
      <alignment horizontal="left" wrapText="1"/>
      <protection hidden="1" locked="0"/>
    </xf>
    <xf numFmtId="0" fontId="1" fillId="0" borderId="38" xfId="0" applyFont="1" applyBorder="1" applyAlignment="1" applyProtection="1">
      <alignment horizontal="left" wrapText="1"/>
      <protection hidden="1" locked="0"/>
    </xf>
    <xf numFmtId="1" fontId="2" fillId="0" borderId="44" xfId="0" applyNumberFormat="1" applyFont="1" applyBorder="1" applyAlignment="1" applyProtection="1">
      <alignment horizontal="center" vertical="center" shrinkToFit="1"/>
      <protection hidden="1"/>
    </xf>
    <xf numFmtId="1" fontId="2" fillId="0" borderId="45" xfId="0" applyNumberFormat="1" applyFont="1" applyBorder="1" applyAlignment="1" applyProtection="1">
      <alignment horizontal="center" vertical="center" shrinkToFit="1"/>
      <protection hidden="1"/>
    </xf>
    <xf numFmtId="1" fontId="2" fillId="0" borderId="53" xfId="0" applyNumberFormat="1" applyFont="1" applyBorder="1" applyAlignment="1" applyProtection="1">
      <alignment horizontal="center" vertical="center" shrinkToFit="1"/>
      <protection hidden="1"/>
    </xf>
    <xf numFmtId="1" fontId="2" fillId="0" borderId="46" xfId="0" applyNumberFormat="1" applyFont="1" applyBorder="1" applyAlignment="1" applyProtection="1">
      <alignment horizontal="center" vertical="center" shrinkToFit="1"/>
      <protection hidden="1"/>
    </xf>
    <xf numFmtId="0" fontId="2" fillId="0" borderId="49" xfId="0" applyFont="1" applyBorder="1" applyAlignment="1" applyProtection="1">
      <alignment horizontal="center" vertical="center" shrinkToFit="1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19" fillId="0" borderId="46" xfId="0" applyFont="1" applyBorder="1" applyAlignment="1" applyProtection="1">
      <alignment horizontal="center" shrinkToFit="1"/>
      <protection hidden="1"/>
    </xf>
    <xf numFmtId="0" fontId="19" fillId="0" borderId="47" xfId="0" applyFont="1" applyBorder="1" applyAlignment="1" applyProtection="1">
      <alignment horizontal="center" shrinkToFit="1"/>
      <protection hidden="1"/>
    </xf>
    <xf numFmtId="0" fontId="19" fillId="0" borderId="77" xfId="0" applyFont="1" applyBorder="1" applyAlignment="1" applyProtection="1">
      <alignment horizont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 shrinkToFit="1"/>
      <protection hidden="1"/>
    </xf>
    <xf numFmtId="0" fontId="9" fillId="0" borderId="46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46" xfId="0" applyFont="1" applyBorder="1" applyAlignment="1" applyProtection="1">
      <alignment horizontal="left" wrapText="1"/>
      <protection hidden="1" locked="0"/>
    </xf>
    <xf numFmtId="0" fontId="9" fillId="0" borderId="47" xfId="0" applyFont="1" applyBorder="1" applyAlignment="1" applyProtection="1">
      <alignment horizontal="left" wrapText="1"/>
      <protection hidden="1" locked="0"/>
    </xf>
    <xf numFmtId="0" fontId="9" fillId="0" borderId="77" xfId="0" applyFont="1" applyBorder="1" applyAlignment="1" applyProtection="1">
      <alignment horizontal="left" wrapText="1"/>
      <protection hidden="1" locked="0"/>
    </xf>
    <xf numFmtId="0" fontId="1" fillId="32" borderId="18" xfId="0" applyFont="1" applyFill="1" applyBorder="1" applyAlignment="1" applyProtection="1">
      <alignment horizontal="center" vertical="center"/>
      <protection hidden="1"/>
    </xf>
    <xf numFmtId="0" fontId="1" fillId="32" borderId="48" xfId="0" applyFont="1" applyFill="1" applyBorder="1" applyAlignment="1" applyProtection="1">
      <alignment horizontal="center" vertical="center"/>
      <protection hidden="1"/>
    </xf>
    <xf numFmtId="0" fontId="1" fillId="32" borderId="49" xfId="0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2" fillId="0" borderId="18" xfId="0" applyNumberFormat="1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32" borderId="19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/>
      <protection hidden="1" locked="0"/>
    </xf>
    <xf numFmtId="0" fontId="9" fillId="0" borderId="19" xfId="0" applyFont="1" applyBorder="1" applyAlignment="1" applyProtection="1">
      <alignment horizontal="center"/>
      <protection hidden="1" locked="0"/>
    </xf>
    <xf numFmtId="0" fontId="9" fillId="0" borderId="17" xfId="0" applyFont="1" applyBorder="1" applyAlignment="1" applyProtection="1">
      <alignment horizontal="left" wrapText="1"/>
      <protection hidden="1" locked="0"/>
    </xf>
    <xf numFmtId="0" fontId="9" fillId="0" borderId="18" xfId="0" applyFont="1" applyBorder="1" applyAlignment="1" applyProtection="1">
      <alignment horizontal="left" wrapText="1"/>
      <protection hidden="1" locked="0"/>
    </xf>
    <xf numFmtId="0" fontId="9" fillId="0" borderId="19" xfId="0" applyFont="1" applyBorder="1" applyAlignment="1" applyProtection="1">
      <alignment horizontal="left" wrapText="1"/>
      <protection hidden="1"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 locked="0"/>
    </xf>
    <xf numFmtId="0" fontId="2" fillId="0" borderId="17" xfId="0" applyFont="1" applyBorder="1" applyAlignment="1" applyProtection="1">
      <alignment horizontal="left" wrapText="1"/>
      <protection hidden="1" locked="0"/>
    </xf>
    <xf numFmtId="0" fontId="2" fillId="0" borderId="18" xfId="0" applyFont="1" applyBorder="1" applyAlignment="1" applyProtection="1">
      <alignment horizontal="left" wrapText="1"/>
      <protection hidden="1" locked="0"/>
    </xf>
    <xf numFmtId="0" fontId="2" fillId="0" borderId="19" xfId="0" applyFont="1" applyBorder="1" applyAlignment="1" applyProtection="1">
      <alignment horizontal="left" wrapText="1"/>
      <protection hidden="1" locked="0"/>
    </xf>
    <xf numFmtId="0" fontId="19" fillId="0" borderId="41" xfId="0" applyFont="1" applyBorder="1" applyAlignment="1" applyProtection="1">
      <alignment horizontal="center" vertical="center" shrinkToFit="1"/>
      <protection hidden="1"/>
    </xf>
    <xf numFmtId="0" fontId="19" fillId="0" borderId="16" xfId="0" applyFont="1" applyBorder="1" applyAlignment="1" applyProtection="1">
      <alignment horizontal="center" vertical="center" shrinkToFit="1"/>
      <protection hidden="1"/>
    </xf>
    <xf numFmtId="0" fontId="19" fillId="0" borderId="43" xfId="0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 applyProtection="1">
      <alignment horizontal="center" vertical="center" shrinkToFit="1"/>
      <protection hidden="1"/>
    </xf>
    <xf numFmtId="0" fontId="19" fillId="0" borderId="35" xfId="0" applyFont="1" applyBorder="1" applyAlignment="1" applyProtection="1">
      <alignment horizontal="center" vertical="center" shrinkToFit="1"/>
      <protection hidden="1"/>
    </xf>
    <xf numFmtId="0" fontId="19" fillId="0" borderId="61" xfId="0" applyFont="1" applyBorder="1" applyAlignment="1" applyProtection="1">
      <alignment horizontal="center" vertical="center" shrinkToFit="1"/>
      <protection hidden="1"/>
    </xf>
    <xf numFmtId="0" fontId="19" fillId="0" borderId="38" xfId="0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/>
      <protection hidden="1" locked="0"/>
    </xf>
    <xf numFmtId="0" fontId="2" fillId="37" borderId="0" xfId="0" applyFont="1" applyFill="1" applyBorder="1" applyAlignment="1" applyProtection="1">
      <alignment horizontal="left"/>
      <protection hidden="1" locked="0"/>
    </xf>
    <xf numFmtId="0" fontId="2" fillId="37" borderId="39" xfId="0" applyFont="1" applyFill="1" applyBorder="1" applyAlignment="1" applyProtection="1">
      <alignment horizontal="center" vertical="center" shrinkToFit="1"/>
      <protection hidden="1"/>
    </xf>
    <xf numFmtId="0" fontId="2" fillId="37" borderId="40" xfId="0" applyFont="1" applyFill="1" applyBorder="1" applyAlignment="1" applyProtection="1">
      <alignment horizontal="center" vertical="center" shrinkToFit="1"/>
      <protection hidden="1"/>
    </xf>
    <xf numFmtId="0" fontId="2" fillId="37" borderId="80" xfId="0" applyFont="1" applyFill="1" applyBorder="1" applyAlignment="1" applyProtection="1">
      <alignment horizontal="center" vertical="center" shrinkToFit="1"/>
      <protection hidden="1"/>
    </xf>
    <xf numFmtId="0" fontId="1" fillId="37" borderId="59" xfId="0" applyFont="1" applyFill="1" applyBorder="1" applyAlignment="1" applyProtection="1">
      <alignment horizontal="center" shrinkToFit="1"/>
      <protection hidden="1"/>
    </xf>
    <xf numFmtId="0" fontId="1" fillId="37" borderId="57" xfId="0" applyFont="1" applyFill="1" applyBorder="1" applyAlignment="1" applyProtection="1">
      <alignment horizontal="center" shrinkToFit="1"/>
      <protection hidden="1"/>
    </xf>
    <xf numFmtId="0" fontId="1" fillId="37" borderId="72" xfId="0" applyFont="1" applyFill="1" applyBorder="1" applyAlignment="1" applyProtection="1">
      <alignment horizontal="center" shrinkToFit="1"/>
      <protection hidden="1"/>
    </xf>
    <xf numFmtId="0" fontId="1" fillId="37" borderId="26" xfId="0" applyFont="1" applyFill="1" applyBorder="1" applyAlignment="1" applyProtection="1">
      <alignment horizontal="center" shrinkToFit="1"/>
      <protection hidden="1"/>
    </xf>
    <xf numFmtId="0" fontId="1" fillId="37" borderId="14" xfId="0" applyFont="1" applyFill="1" applyBorder="1" applyAlignment="1" applyProtection="1">
      <alignment horizontal="center" shrinkToFit="1"/>
      <protection hidden="1"/>
    </xf>
    <xf numFmtId="0" fontId="1" fillId="37" borderId="25" xfId="0" applyFont="1" applyFill="1" applyBorder="1" applyAlignment="1" applyProtection="1">
      <alignment horizontal="center" shrinkToFit="1"/>
      <protection hidden="1"/>
    </xf>
    <xf numFmtId="1" fontId="1" fillId="37" borderId="10" xfId="0" applyNumberFormat="1" applyFont="1" applyFill="1" applyBorder="1" applyAlignment="1" applyProtection="1">
      <alignment horizontal="center" vertical="center" shrinkToFit="1"/>
      <protection hidden="1"/>
    </xf>
    <xf numFmtId="1" fontId="1" fillId="37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37" borderId="29" xfId="0" applyFont="1" applyFill="1" applyBorder="1" applyAlignment="1" applyProtection="1">
      <alignment horizontal="center" shrinkToFit="1"/>
      <protection hidden="1"/>
    </xf>
    <xf numFmtId="0" fontId="1" fillId="37" borderId="10" xfId="0" applyFont="1" applyFill="1" applyBorder="1" applyAlignment="1" applyProtection="1">
      <alignment horizontal="center" shrinkToFit="1"/>
      <protection hidden="1"/>
    </xf>
    <xf numFmtId="0" fontId="1" fillId="37" borderId="30" xfId="0" applyFont="1" applyFill="1" applyBorder="1" applyAlignment="1" applyProtection="1">
      <alignment horizontal="center" shrinkToFit="1"/>
      <protection hidden="1"/>
    </xf>
    <xf numFmtId="1" fontId="1" fillId="37" borderId="25" xfId="0" applyNumberFormat="1" applyFont="1" applyFill="1" applyBorder="1" applyAlignment="1" applyProtection="1">
      <alignment horizontal="center" vertical="center" shrinkToFit="1"/>
      <protection hidden="1"/>
    </xf>
    <xf numFmtId="1" fontId="1" fillId="37" borderId="33" xfId="0" applyNumberFormat="1" applyFont="1" applyFill="1" applyBorder="1" applyAlignment="1" applyProtection="1">
      <alignment horizontal="center" vertical="center" shrinkToFit="1"/>
      <protection hidden="1"/>
    </xf>
    <xf numFmtId="1" fontId="1" fillId="37" borderId="34" xfId="0" applyNumberFormat="1" applyFont="1" applyFill="1" applyBorder="1" applyAlignment="1" applyProtection="1">
      <alignment horizontal="center" vertical="center" shrinkToFit="1"/>
      <protection hidden="1"/>
    </xf>
    <xf numFmtId="0" fontId="1" fillId="37" borderId="32" xfId="0" applyFont="1" applyFill="1" applyBorder="1" applyAlignment="1" applyProtection="1">
      <alignment horizontal="center" vertical="center" shrinkToFit="1"/>
      <protection hidden="1"/>
    </xf>
    <xf numFmtId="0" fontId="1" fillId="37" borderId="33" xfId="0" applyFont="1" applyFill="1" applyBorder="1" applyAlignment="1" applyProtection="1">
      <alignment horizontal="center" vertical="center" shrinkToFit="1"/>
      <protection hidden="1"/>
    </xf>
    <xf numFmtId="0" fontId="1" fillId="37" borderId="71" xfId="0" applyFont="1" applyFill="1" applyBorder="1" applyAlignment="1" applyProtection="1">
      <alignment horizontal="center" vertical="center" shrinkToFit="1"/>
      <protection hidden="1"/>
    </xf>
    <xf numFmtId="49" fontId="19" fillId="37" borderId="27" xfId="0" applyNumberFormat="1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/>
    </xf>
    <xf numFmtId="0" fontId="28" fillId="37" borderId="28" xfId="0" applyFont="1" applyFill="1" applyBorder="1" applyAlignment="1">
      <alignment/>
    </xf>
    <xf numFmtId="49" fontId="1" fillId="37" borderId="27" xfId="0" applyNumberFormat="1" applyFont="1" applyFill="1" applyBorder="1" applyAlignment="1">
      <alignment horizontal="center" vertical="center"/>
    </xf>
    <xf numFmtId="1" fontId="19" fillId="37" borderId="83" xfId="0" applyNumberFormat="1" applyFont="1" applyFill="1" applyBorder="1" applyAlignment="1">
      <alignment horizontal="center" vertical="center" shrinkToFit="1"/>
    </xf>
    <xf numFmtId="0" fontId="28" fillId="37" borderId="85" xfId="0" applyFont="1" applyFill="1" applyBorder="1" applyAlignment="1">
      <alignment/>
    </xf>
    <xf numFmtId="1" fontId="19" fillId="37" borderId="27" xfId="0" applyNumberFormat="1" applyFont="1" applyFill="1" applyBorder="1" applyAlignment="1">
      <alignment horizontal="center" vertical="center" shrinkToFit="1"/>
    </xf>
    <xf numFmtId="49" fontId="19" fillId="37" borderId="27" xfId="0" applyNumberFormat="1" applyFont="1" applyFill="1" applyBorder="1" applyAlignment="1">
      <alignment horizontal="center" vertical="center"/>
    </xf>
    <xf numFmtId="1" fontId="19" fillId="37" borderId="27" xfId="0" applyNumberFormat="1" applyFont="1" applyFill="1" applyBorder="1" applyAlignment="1">
      <alignment horizontal="center" vertical="center"/>
    </xf>
    <xf numFmtId="1" fontId="19" fillId="37" borderId="74" xfId="0" applyNumberFormat="1" applyFont="1" applyFill="1" applyBorder="1" applyAlignment="1">
      <alignment horizontal="center" vertical="center"/>
    </xf>
    <xf numFmtId="1" fontId="19" fillId="37" borderId="31" xfId="0" applyNumberFormat="1" applyFont="1" applyFill="1" applyBorder="1" applyAlignment="1">
      <alignment horizontal="center" vertical="center"/>
    </xf>
    <xf numFmtId="1" fontId="19" fillId="37" borderId="75" xfId="0" applyNumberFormat="1" applyFont="1" applyFill="1" applyBorder="1" applyAlignment="1">
      <alignment horizontal="center" vertical="center"/>
    </xf>
    <xf numFmtId="0" fontId="1" fillId="37" borderId="26" xfId="0" applyFont="1" applyFill="1" applyBorder="1" applyAlignment="1" applyProtection="1">
      <alignment horizontal="center" vertical="center" shrinkToFit="1"/>
      <protection hidden="1"/>
    </xf>
    <xf numFmtId="0" fontId="1" fillId="37" borderId="14" xfId="0" applyFont="1" applyFill="1" applyBorder="1" applyAlignment="1" applyProtection="1">
      <alignment horizontal="center" vertical="center" shrinkToFit="1"/>
      <protection hidden="1"/>
    </xf>
    <xf numFmtId="0" fontId="1" fillId="37" borderId="25" xfId="0" applyFont="1" applyFill="1" applyBorder="1" applyAlignment="1" applyProtection="1">
      <alignment horizontal="center" vertical="center" shrinkToFit="1"/>
      <protection hidden="1"/>
    </xf>
    <xf numFmtId="0" fontId="1" fillId="37" borderId="21" xfId="0" applyFont="1" applyFill="1" applyBorder="1" applyAlignment="1" applyProtection="1">
      <alignment horizontal="center"/>
      <protection hidden="1" locked="0"/>
    </xf>
    <xf numFmtId="0" fontId="1" fillId="37" borderId="82" xfId="0" applyFont="1" applyFill="1" applyBorder="1" applyAlignment="1" applyProtection="1">
      <alignment horizontal="center"/>
      <protection hidden="1" locked="0"/>
    </xf>
    <xf numFmtId="0" fontId="1" fillId="37" borderId="59" xfId="0" applyFont="1" applyFill="1" applyBorder="1" applyAlignment="1" applyProtection="1">
      <alignment horizontal="center"/>
      <protection hidden="1" locked="0"/>
    </xf>
    <xf numFmtId="0" fontId="1" fillId="37" borderId="72" xfId="0" applyFont="1" applyFill="1" applyBorder="1" applyAlignment="1" applyProtection="1">
      <alignment horizontal="center"/>
      <protection hidden="1" locked="0"/>
    </xf>
    <xf numFmtId="0" fontId="1" fillId="37" borderId="29" xfId="0" applyFont="1" applyFill="1" applyBorder="1" applyAlignment="1" applyProtection="1">
      <alignment horizontal="center"/>
      <protection hidden="1" locked="0"/>
    </xf>
    <xf numFmtId="0" fontId="1" fillId="37" borderId="30" xfId="0" applyFont="1" applyFill="1" applyBorder="1" applyAlignment="1" applyProtection="1">
      <alignment horizontal="center"/>
      <protection hidden="1" locked="0"/>
    </xf>
    <xf numFmtId="0" fontId="1" fillId="37" borderId="26" xfId="0" applyFont="1" applyFill="1" applyBorder="1" applyAlignment="1" applyProtection="1">
      <alignment horizontal="center"/>
      <protection hidden="1" locked="0"/>
    </xf>
    <xf numFmtId="0" fontId="1" fillId="37" borderId="25" xfId="0" applyFont="1" applyFill="1" applyBorder="1" applyAlignment="1" applyProtection="1">
      <alignment horizontal="center"/>
      <protection hidden="1" locked="0"/>
    </xf>
    <xf numFmtId="1" fontId="1" fillId="37" borderId="26" xfId="0" applyNumberFormat="1" applyFont="1" applyFill="1" applyBorder="1" applyAlignment="1" applyProtection="1">
      <alignment horizontal="center" vertical="center"/>
      <protection hidden="1"/>
    </xf>
    <xf numFmtId="1" fontId="1" fillId="37" borderId="14" xfId="0" applyNumberFormat="1" applyFont="1" applyFill="1" applyBorder="1" applyAlignment="1" applyProtection="1">
      <alignment horizontal="center" vertical="center"/>
      <protection hidden="1"/>
    </xf>
    <xf numFmtId="0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17" fillId="37" borderId="44" xfId="0" applyNumberFormat="1" applyFont="1" applyFill="1" applyBorder="1" applyAlignment="1" applyProtection="1">
      <alignment horizontal="center"/>
      <protection hidden="1"/>
    </xf>
    <xf numFmtId="1" fontId="17" fillId="37" borderId="45" xfId="0" applyNumberFormat="1" applyFont="1" applyFill="1" applyBorder="1" applyAlignment="1" applyProtection="1">
      <alignment horizontal="center"/>
      <protection hidden="1"/>
    </xf>
    <xf numFmtId="1" fontId="17" fillId="37" borderId="68" xfId="0" applyNumberFormat="1" applyFont="1" applyFill="1" applyBorder="1" applyAlignment="1" applyProtection="1">
      <alignment horizontal="center"/>
      <protection hidden="1"/>
    </xf>
    <xf numFmtId="0" fontId="1" fillId="37" borderId="10" xfId="0" applyNumberFormat="1" applyFont="1" applyFill="1" applyBorder="1" applyAlignment="1" applyProtection="1">
      <alignment horizontal="center" vertical="center" shrinkToFit="1"/>
      <protection hidden="1"/>
    </xf>
    <xf numFmtId="49" fontId="2" fillId="37" borderId="0" xfId="0" applyNumberFormat="1" applyFont="1" applyFill="1" applyAlignment="1" applyProtection="1">
      <alignment horizontal="center"/>
      <protection locked="0"/>
    </xf>
    <xf numFmtId="0" fontId="2" fillId="37" borderId="73" xfId="0" applyFont="1" applyFill="1" applyBorder="1" applyAlignment="1" applyProtection="1">
      <alignment horizontal="center"/>
      <protection hidden="1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 horizontal="center"/>
      <protection hidden="1" locked="0"/>
    </xf>
    <xf numFmtId="0" fontId="2" fillId="37" borderId="0" xfId="0" applyFont="1" applyFill="1" applyBorder="1" applyAlignment="1" applyProtection="1">
      <alignment/>
      <protection hidden="1" locked="0"/>
    </xf>
    <xf numFmtId="0" fontId="2" fillId="37" borderId="0" xfId="0" applyFont="1" applyFill="1" applyBorder="1" applyAlignment="1" applyProtection="1">
      <alignment horizontal="center"/>
      <protection hidden="1" locked="0"/>
    </xf>
    <xf numFmtId="0" fontId="7" fillId="37" borderId="0" xfId="0" applyFont="1" applyFill="1" applyAlignment="1" applyProtection="1">
      <alignment/>
      <protection hidden="1"/>
    </xf>
    <xf numFmtId="0" fontId="2" fillId="37" borderId="60" xfId="0" applyFont="1" applyFill="1" applyBorder="1" applyAlignment="1" applyProtection="1">
      <alignment horizontal="center"/>
      <protection hidden="1"/>
    </xf>
    <xf numFmtId="0" fontId="0" fillId="37" borderId="0" xfId="0" applyFont="1" applyFill="1" applyAlignment="1">
      <alignment/>
    </xf>
    <xf numFmtId="0" fontId="2" fillId="37" borderId="0" xfId="0" applyFont="1" applyFill="1" applyBorder="1" applyAlignment="1" applyProtection="1">
      <alignment horizontal="center"/>
      <protection hidden="1" locked="0"/>
    </xf>
    <xf numFmtId="0" fontId="7" fillId="37" borderId="0" xfId="0" applyFont="1" applyFill="1" applyBorder="1" applyAlignment="1" applyProtection="1">
      <alignment/>
      <protection hidden="1"/>
    </xf>
    <xf numFmtId="0" fontId="1" fillId="37" borderId="60" xfId="0" applyFont="1" applyFill="1" applyBorder="1" applyAlignment="1" applyProtection="1">
      <alignment horizontal="center"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4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41"/>
  <sheetViews>
    <sheetView tabSelected="1" zoomScale="60" zoomScaleNormal="60" zoomScaleSheetLayoutView="50" zoomScalePageLayoutView="55" workbookViewId="0" topLeftCell="A1">
      <selection activeCell="AB148" sqref="AB148"/>
    </sheetView>
  </sheetViews>
  <sheetFormatPr defaultColWidth="9.00390625" defaultRowHeight="12.75"/>
  <cols>
    <col min="1" max="1" width="7.625" style="108" customWidth="1"/>
    <col min="2" max="2" width="7.625" style="107" customWidth="1"/>
    <col min="3" max="3" width="3.50390625" style="41" customWidth="1"/>
    <col min="4" max="22" width="3.50390625" style="107" customWidth="1"/>
    <col min="23" max="23" width="4.50390625" style="107" customWidth="1"/>
    <col min="24" max="38" width="3.50390625" style="107" customWidth="1"/>
    <col min="39" max="39" width="3.375" style="107" customWidth="1"/>
    <col min="40" max="80" width="3.50390625" style="107" customWidth="1"/>
    <col min="81" max="96" width="2.625" style="107" customWidth="1"/>
    <col min="97" max="16384" width="8.875" style="107" customWidth="1"/>
  </cols>
  <sheetData>
    <row r="1" spans="1:78" s="1" customFormat="1" ht="21.7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</row>
    <row r="2" spans="1:78" s="1" customFormat="1" ht="21.75" customHeight="1">
      <c r="A2" s="234" t="s">
        <v>242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</row>
    <row r="3" spans="1:78" s="1" customFormat="1" ht="21.75" customHeight="1">
      <c r="A3" s="494" t="s">
        <v>243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</row>
    <row r="4" spans="1:78" s="1" customFormat="1" ht="21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77" s="2" customFormat="1" ht="21.75" customHeight="1">
      <c r="A5" s="8"/>
      <c r="B5" s="8" t="s">
        <v>116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4"/>
      <c r="S5" s="4"/>
      <c r="T5" s="4"/>
      <c r="U5" s="4"/>
      <c r="V5" s="4"/>
      <c r="W5" s="5"/>
      <c r="X5" s="5"/>
      <c r="Y5" s="33"/>
      <c r="Z5" s="33"/>
      <c r="AA5" s="33"/>
      <c r="AB5" s="33"/>
      <c r="AC5" s="33"/>
      <c r="AD5" s="33"/>
      <c r="AE5" s="234" t="s">
        <v>1</v>
      </c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6"/>
      <c r="BA5" s="6" t="s">
        <v>115</v>
      </c>
      <c r="BE5" s="7"/>
      <c r="BF5" s="7"/>
      <c r="BG5" s="7"/>
      <c r="BH5" s="7"/>
      <c r="BI5" s="7" t="s">
        <v>43</v>
      </c>
      <c r="BJ5" s="7"/>
      <c r="BK5" s="7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Y5" s="1"/>
    </row>
    <row r="6" spans="1:77" s="2" customFormat="1" ht="21.75" customHeight="1">
      <c r="A6" s="815" t="s">
        <v>50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6" t="s">
        <v>2</v>
      </c>
      <c r="AB6" s="6"/>
      <c r="AC6" s="6"/>
      <c r="AD6" s="6"/>
      <c r="AE6" s="6"/>
      <c r="AF6" s="6"/>
      <c r="AG6" s="29"/>
      <c r="AH6" s="29"/>
      <c r="AI6" s="29"/>
      <c r="AJ6" s="29" t="s">
        <v>3</v>
      </c>
      <c r="AK6" s="29"/>
      <c r="AL6" s="29"/>
      <c r="AM6" s="29"/>
      <c r="AN6" s="29"/>
      <c r="AO6" s="29"/>
      <c r="AP6" s="29"/>
      <c r="AQ6" s="29"/>
      <c r="AR6" s="29"/>
      <c r="AS6" s="29"/>
      <c r="AT6" s="8"/>
      <c r="AU6" s="8"/>
      <c r="AV6" s="8"/>
      <c r="AY6" s="8"/>
      <c r="BA6" s="2" t="s">
        <v>55</v>
      </c>
      <c r="BD6" s="10"/>
      <c r="BE6" s="10"/>
      <c r="BF6" s="10"/>
      <c r="BG6" s="10"/>
      <c r="BH6" s="10"/>
      <c r="BI6" s="859" t="s">
        <v>56</v>
      </c>
      <c r="BJ6" s="859"/>
      <c r="BK6" s="859"/>
      <c r="BL6" s="859"/>
      <c r="BM6" s="859"/>
      <c r="BN6" s="859"/>
      <c r="BO6" s="859"/>
      <c r="BP6" s="859"/>
      <c r="BQ6" s="859"/>
      <c r="BR6" s="859"/>
      <c r="BS6" s="859"/>
      <c r="BT6" s="859"/>
      <c r="BU6" s="859"/>
      <c r="BV6" s="859"/>
      <c r="BW6" s="859"/>
      <c r="BX6" s="859"/>
      <c r="BY6" s="859"/>
    </row>
    <row r="7" spans="14:78" s="2" customFormat="1" ht="21.75" customHeight="1"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6"/>
      <c r="Z7" s="6" t="s">
        <v>4</v>
      </c>
      <c r="AB7" s="29"/>
      <c r="AC7" s="29"/>
      <c r="AD7" s="29"/>
      <c r="AE7" s="29"/>
      <c r="AF7" s="29"/>
      <c r="AG7" s="29"/>
      <c r="AH7" s="29"/>
      <c r="AI7" s="29"/>
      <c r="AJ7" s="29" t="s">
        <v>121</v>
      </c>
      <c r="AK7" s="29"/>
      <c r="AL7" s="29"/>
      <c r="AM7" s="29"/>
      <c r="AN7" s="29"/>
      <c r="AO7" s="29"/>
      <c r="AP7" s="29"/>
      <c r="AQ7" s="29"/>
      <c r="AR7" s="29"/>
      <c r="AS7" s="29"/>
      <c r="AT7" s="8"/>
      <c r="AU7" s="8"/>
      <c r="BA7" s="826" t="s">
        <v>57</v>
      </c>
      <c r="BB7" s="826"/>
      <c r="BC7" s="826"/>
      <c r="BD7" s="826"/>
      <c r="BE7" s="826"/>
      <c r="BF7" s="826"/>
      <c r="BG7" s="826"/>
      <c r="BH7" s="826"/>
      <c r="BI7" s="859" t="s">
        <v>53</v>
      </c>
      <c r="BJ7" s="859"/>
      <c r="BK7" s="859"/>
      <c r="BL7" s="859"/>
      <c r="BM7" s="859"/>
      <c r="BN7" s="859"/>
      <c r="BO7" s="859"/>
      <c r="BP7" s="859"/>
      <c r="BQ7" s="859"/>
      <c r="BR7" s="859"/>
      <c r="BS7" s="859"/>
      <c r="BT7" s="859"/>
      <c r="BU7" s="859"/>
      <c r="BV7" s="859"/>
      <c r="BW7" s="859"/>
      <c r="BX7" s="859"/>
      <c r="BY7" s="859"/>
      <c r="BZ7" s="10"/>
    </row>
    <row r="8" spans="2:78" s="2" customFormat="1" ht="21.75" customHeigh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8"/>
      <c r="O8" s="8"/>
      <c r="Y8" s="6"/>
      <c r="Z8" s="1257" t="s">
        <v>122</v>
      </c>
      <c r="AA8" s="1258"/>
      <c r="AB8" s="1259"/>
      <c r="AC8" s="1259"/>
      <c r="AD8" s="1259"/>
      <c r="AE8" s="1259"/>
      <c r="AF8" s="1259"/>
      <c r="AG8" s="1259"/>
      <c r="AH8" s="1259"/>
      <c r="AI8" s="1259"/>
      <c r="AJ8" s="1259" t="s">
        <v>311</v>
      </c>
      <c r="AK8" s="1259"/>
      <c r="AL8" s="1259"/>
      <c r="AM8" s="1259"/>
      <c r="AN8" s="1259"/>
      <c r="AO8" s="1259"/>
      <c r="AP8" s="1259"/>
      <c r="AQ8" s="1259"/>
      <c r="AR8" s="1259"/>
      <c r="AS8" s="1259"/>
      <c r="AT8" s="1259"/>
      <c r="AU8" s="1259"/>
      <c r="AV8" s="29"/>
      <c r="AW8" s="29"/>
      <c r="AX8" s="29"/>
      <c r="AY8" s="29"/>
      <c r="AZ8" s="29"/>
      <c r="BA8" s="826" t="s">
        <v>54</v>
      </c>
      <c r="BB8" s="826"/>
      <c r="BC8" s="826"/>
      <c r="BD8" s="826"/>
      <c r="BE8" s="826"/>
      <c r="BF8" s="826"/>
      <c r="BG8" s="826"/>
      <c r="BH8" s="826"/>
      <c r="BI8" s="859" t="s">
        <v>58</v>
      </c>
      <c r="BJ8" s="859"/>
      <c r="BK8" s="859"/>
      <c r="BL8" s="859"/>
      <c r="BM8" s="859"/>
      <c r="BN8" s="859"/>
      <c r="BO8" s="859"/>
      <c r="BP8" s="859"/>
      <c r="BQ8" s="859"/>
      <c r="BR8" s="859"/>
      <c r="BS8" s="859"/>
      <c r="BT8" s="859"/>
      <c r="BU8" s="859"/>
      <c r="BV8" s="859"/>
      <c r="BW8" s="859"/>
      <c r="BX8" s="859"/>
      <c r="BY8" s="859"/>
      <c r="BZ8" s="859"/>
    </row>
    <row r="9" spans="14:78" s="2" customFormat="1" ht="21.75" customHeight="1">
      <c r="N9" s="8"/>
      <c r="O9" s="8"/>
      <c r="Y9" s="6"/>
      <c r="Z9" s="1257" t="s">
        <v>309</v>
      </c>
      <c r="AA9" s="1258"/>
      <c r="AB9" s="1259"/>
      <c r="AC9" s="1259"/>
      <c r="AD9" s="1259"/>
      <c r="AE9" s="1259"/>
      <c r="AF9" s="1259"/>
      <c r="AG9" s="1259"/>
      <c r="AH9" s="1259"/>
      <c r="AI9" s="1259"/>
      <c r="AJ9" s="1260" t="s">
        <v>310</v>
      </c>
      <c r="AK9" s="1260"/>
      <c r="AL9" s="1260"/>
      <c r="AM9" s="1260"/>
      <c r="AN9" s="1260"/>
      <c r="AO9" s="1260"/>
      <c r="AP9" s="1260"/>
      <c r="AQ9" s="1260"/>
      <c r="AR9" s="1260"/>
      <c r="AS9" s="1260"/>
      <c r="AT9" s="1260"/>
      <c r="AU9" s="1260"/>
      <c r="AV9" s="29"/>
      <c r="AW9" s="29"/>
      <c r="AX9" s="29"/>
      <c r="AY9" s="29"/>
      <c r="AZ9" s="29"/>
      <c r="BA9" s="91"/>
      <c r="BB9" s="91"/>
      <c r="BC9" s="91"/>
      <c r="BD9" s="91"/>
      <c r="BE9" s="91"/>
      <c r="BF9" s="91"/>
      <c r="BG9" s="91"/>
      <c r="BH9" s="9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</row>
    <row r="10" spans="1:78" s="2" customFormat="1" ht="21.75" customHeight="1">
      <c r="A10" s="816" t="s">
        <v>51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"/>
      <c r="O10" s="8"/>
      <c r="Y10" s="6"/>
      <c r="Z10" s="6"/>
      <c r="AA10" s="6"/>
      <c r="AB10" s="29"/>
      <c r="AC10" s="29"/>
      <c r="AD10" s="29"/>
      <c r="AE10" s="29"/>
      <c r="AF10" s="29"/>
      <c r="AG10" s="29"/>
      <c r="AH10" s="29"/>
      <c r="AI10" s="29"/>
      <c r="AV10" s="29"/>
      <c r="AW10" s="29"/>
      <c r="AX10" s="29"/>
      <c r="AY10" s="29"/>
      <c r="AZ10" s="29"/>
      <c r="BA10" s="975" t="s">
        <v>212</v>
      </c>
      <c r="BB10" s="975"/>
      <c r="BC10" s="975"/>
      <c r="BD10" s="975"/>
      <c r="BE10" s="975"/>
      <c r="BF10" s="975"/>
      <c r="BG10" s="975"/>
      <c r="BH10" s="66"/>
      <c r="BI10" s="830" t="s">
        <v>219</v>
      </c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0"/>
      <c r="BY10" s="81"/>
      <c r="BZ10" s="81"/>
    </row>
    <row r="11" spans="1:78" s="2" customFormat="1" ht="23.25">
      <c r="A11" s="816" t="s">
        <v>117</v>
      </c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"/>
      <c r="O11" s="8"/>
      <c r="Y11" s="6"/>
      <c r="Z11" s="6"/>
      <c r="AA11" s="6"/>
      <c r="AB11" s="29"/>
      <c r="AC11" s="29"/>
      <c r="AD11" s="29"/>
      <c r="AE11" s="29"/>
      <c r="AF11" s="29"/>
      <c r="AG11" s="29"/>
      <c r="AH11" s="29"/>
      <c r="AI11" s="29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29"/>
      <c r="AW11" s="29"/>
      <c r="AX11" s="29"/>
      <c r="AY11" s="29"/>
      <c r="AZ11" s="29"/>
      <c r="BA11" s="975"/>
      <c r="BB11" s="975"/>
      <c r="BC11" s="975"/>
      <c r="BD11" s="975"/>
      <c r="BE11" s="975"/>
      <c r="BF11" s="975"/>
      <c r="BG11" s="975"/>
      <c r="BH11" s="66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0"/>
      <c r="BY11" s="81"/>
      <c r="BZ11" s="81"/>
    </row>
    <row r="12" spans="1:78" s="2" customFormat="1" ht="23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"/>
      <c r="O12" s="8"/>
      <c r="Y12" s="6"/>
      <c r="Z12" s="2" t="s">
        <v>146</v>
      </c>
      <c r="AA12" s="87"/>
      <c r="AB12" s="87"/>
      <c r="AC12" s="87"/>
      <c r="AD12" s="87"/>
      <c r="AE12" s="87"/>
      <c r="AF12" s="87"/>
      <c r="AG12" s="87"/>
      <c r="AH12" s="29"/>
      <c r="AI12" s="29"/>
      <c r="AJ12" s="830" t="s">
        <v>244</v>
      </c>
      <c r="AK12" s="830"/>
      <c r="AL12" s="830"/>
      <c r="AM12" s="830"/>
      <c r="AN12" s="830"/>
      <c r="AO12" s="830"/>
      <c r="AP12" s="830"/>
      <c r="AQ12" s="830"/>
      <c r="AR12" s="830"/>
      <c r="AS12" s="830"/>
      <c r="AT12" s="830"/>
      <c r="AU12" s="830"/>
      <c r="AV12" s="830"/>
      <c r="AW12" s="830"/>
      <c r="AX12" s="830"/>
      <c r="AY12" s="29"/>
      <c r="AZ12" s="29"/>
      <c r="BY12" s="81"/>
      <c r="BZ12" s="81"/>
    </row>
    <row r="13" spans="1:78" s="2" customFormat="1" ht="96.75" customHeight="1">
      <c r="A13" s="816" t="s">
        <v>52</v>
      </c>
      <c r="B13" s="816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"/>
      <c r="Q13" s="8"/>
      <c r="R13" s="8"/>
      <c r="S13" s="8"/>
      <c r="T13" s="8"/>
      <c r="U13" s="8"/>
      <c r="V13" s="8"/>
      <c r="W13" s="4"/>
      <c r="X13" s="4"/>
      <c r="Y13" s="6"/>
      <c r="Z13" s="88" t="s">
        <v>145</v>
      </c>
      <c r="AA13" s="88"/>
      <c r="AB13" s="88"/>
      <c r="AC13" s="88"/>
      <c r="AH13" s="11"/>
      <c r="AI13" s="11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  <c r="AW13" s="830"/>
      <c r="AX13" s="830"/>
      <c r="BA13" s="827" t="s">
        <v>169</v>
      </c>
      <c r="BB13" s="827"/>
      <c r="BC13" s="827"/>
      <c r="BD13" s="827"/>
      <c r="BE13" s="827"/>
      <c r="BF13" s="827"/>
      <c r="BG13" s="827"/>
      <c r="BH13" s="827"/>
      <c r="BI13" s="866" t="s">
        <v>295</v>
      </c>
      <c r="BJ13" s="866"/>
      <c r="BK13" s="866"/>
      <c r="BL13" s="829" t="s">
        <v>294</v>
      </c>
      <c r="BM13" s="829"/>
      <c r="BN13" s="829"/>
      <c r="BO13" s="829"/>
      <c r="BP13" s="829"/>
      <c r="BQ13" s="829"/>
      <c r="BR13" s="829"/>
      <c r="BS13" s="829"/>
      <c r="BT13" s="829"/>
      <c r="BU13" s="829"/>
      <c r="BV13" s="829"/>
      <c r="BW13" s="829"/>
      <c r="BX13" s="829"/>
      <c r="BY13" s="829"/>
      <c r="BZ13" s="829"/>
    </row>
    <row r="14" spans="1:78" s="2" customFormat="1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7"/>
      <c r="AU14" s="6"/>
      <c r="AV14" s="7"/>
      <c r="AW14" s="7"/>
      <c r="AX14" s="7"/>
      <c r="AZ14" s="7"/>
      <c r="BA14" s="827"/>
      <c r="BB14" s="827"/>
      <c r="BC14" s="827"/>
      <c r="BD14" s="827"/>
      <c r="BE14" s="827"/>
      <c r="BF14" s="827"/>
      <c r="BG14" s="827"/>
      <c r="BH14" s="827"/>
      <c r="BI14" s="867">
        <v>3121</v>
      </c>
      <c r="BJ14" s="867"/>
      <c r="BK14" s="867"/>
      <c r="BL14" s="846" t="s">
        <v>245</v>
      </c>
      <c r="BM14" s="846"/>
      <c r="BN14" s="846"/>
      <c r="BO14" s="846"/>
      <c r="BP14" s="846"/>
      <c r="BQ14" s="846"/>
      <c r="BR14" s="846"/>
      <c r="BS14" s="846"/>
      <c r="BT14" s="846"/>
      <c r="BU14" s="846"/>
      <c r="BV14" s="846"/>
      <c r="BW14" s="846"/>
      <c r="BX14" s="846"/>
      <c r="BY14" s="846"/>
      <c r="BZ14" s="846"/>
    </row>
    <row r="15" spans="1:78" s="2" customFormat="1" ht="21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7"/>
      <c r="AU15" s="6"/>
      <c r="AV15" s="7"/>
      <c r="AW15" s="7"/>
      <c r="AX15" s="7"/>
      <c r="AZ15" s="7"/>
      <c r="BA15" s="91"/>
      <c r="BB15" s="91"/>
      <c r="BC15" s="91"/>
      <c r="BD15" s="91"/>
      <c r="BE15" s="91"/>
      <c r="BF15" s="91"/>
      <c r="BG15" s="91"/>
      <c r="BH15" s="91"/>
      <c r="BI15" s="94"/>
      <c r="BJ15" s="94"/>
      <c r="BK15" s="94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</row>
    <row r="16" spans="1:77" s="2" customFormat="1" ht="23.25">
      <c r="A16" s="34"/>
      <c r="AH16" s="65"/>
      <c r="AK16" s="89"/>
      <c r="AL16" s="89"/>
      <c r="AM16" s="89"/>
      <c r="AN16" s="89"/>
      <c r="BB16" s="11"/>
      <c r="BC16" s="45"/>
      <c r="BD16" s="45"/>
      <c r="BE16" s="45"/>
      <c r="BF16" s="45"/>
      <c r="BY16" s="80"/>
    </row>
    <row r="17" spans="1:77" s="2" customFormat="1" ht="21.75" customHeight="1">
      <c r="A17" s="3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AT17" s="6"/>
      <c r="AU17" s="6"/>
      <c r="BY17" s="33"/>
    </row>
    <row r="18" spans="1:76" s="2" customFormat="1" ht="21.75" customHeight="1">
      <c r="A18" s="36"/>
      <c r="B18" s="3"/>
      <c r="C18" s="234" t="s">
        <v>167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3"/>
      <c r="BE18" s="3"/>
      <c r="BF18" s="3"/>
      <c r="BG18" s="3"/>
      <c r="BH18" s="3"/>
      <c r="BI18" s="234" t="s">
        <v>45</v>
      </c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</row>
    <row r="19" spans="1:76" s="12" customFormat="1" ht="21.75" customHeight="1">
      <c r="A19" s="37"/>
      <c r="C19" s="841" t="s">
        <v>5</v>
      </c>
      <c r="D19" s="832" t="s">
        <v>6</v>
      </c>
      <c r="E19" s="833"/>
      <c r="F19" s="833"/>
      <c r="G19" s="833"/>
      <c r="H19" s="834"/>
      <c r="I19" s="817" t="s">
        <v>7</v>
      </c>
      <c r="J19" s="818"/>
      <c r="K19" s="818"/>
      <c r="L19" s="819"/>
      <c r="M19" s="817" t="s">
        <v>8</v>
      </c>
      <c r="N19" s="818"/>
      <c r="O19" s="818"/>
      <c r="P19" s="819"/>
      <c r="Q19" s="817" t="s">
        <v>9</v>
      </c>
      <c r="R19" s="818"/>
      <c r="S19" s="818"/>
      <c r="T19" s="818"/>
      <c r="U19" s="819"/>
      <c r="V19" s="817" t="s">
        <v>10</v>
      </c>
      <c r="W19" s="818"/>
      <c r="X19" s="818"/>
      <c r="Y19" s="819"/>
      <c r="Z19" s="817" t="s">
        <v>11</v>
      </c>
      <c r="AA19" s="818"/>
      <c r="AB19" s="818"/>
      <c r="AC19" s="819"/>
      <c r="AD19" s="817" t="s">
        <v>12</v>
      </c>
      <c r="AE19" s="818"/>
      <c r="AF19" s="818"/>
      <c r="AG19" s="818"/>
      <c r="AH19" s="819"/>
      <c r="AI19" s="817" t="s">
        <v>13</v>
      </c>
      <c r="AJ19" s="818"/>
      <c r="AK19" s="818"/>
      <c r="AL19" s="819"/>
      <c r="AM19" s="817" t="s">
        <v>14</v>
      </c>
      <c r="AN19" s="818"/>
      <c r="AO19" s="818"/>
      <c r="AP19" s="819"/>
      <c r="AQ19" s="817" t="s">
        <v>15</v>
      </c>
      <c r="AR19" s="818"/>
      <c r="AS19" s="818"/>
      <c r="AT19" s="818"/>
      <c r="AU19" s="819"/>
      <c r="AV19" s="817" t="s">
        <v>16</v>
      </c>
      <c r="AW19" s="818"/>
      <c r="AX19" s="818"/>
      <c r="AY19" s="819"/>
      <c r="AZ19" s="844" t="s">
        <v>17</v>
      </c>
      <c r="BA19" s="844"/>
      <c r="BB19" s="844"/>
      <c r="BC19" s="844"/>
      <c r="BD19" s="13"/>
      <c r="BE19" s="13"/>
      <c r="BF19" s="13"/>
      <c r="BG19" s="13"/>
      <c r="BH19" s="13"/>
      <c r="BI19" s="847" t="s">
        <v>59</v>
      </c>
      <c r="BJ19" s="848"/>
      <c r="BK19" s="845" t="s">
        <v>44</v>
      </c>
      <c r="BL19" s="845"/>
      <c r="BM19" s="853" t="s">
        <v>60</v>
      </c>
      <c r="BN19" s="854"/>
      <c r="BO19" s="845" t="s">
        <v>20</v>
      </c>
      <c r="BP19" s="845"/>
      <c r="BQ19" s="860" t="s">
        <v>61</v>
      </c>
      <c r="BR19" s="861"/>
      <c r="BS19" s="845" t="s">
        <v>124</v>
      </c>
      <c r="BT19" s="845"/>
      <c r="BU19" s="845" t="s">
        <v>21</v>
      </c>
      <c r="BV19" s="845"/>
      <c r="BW19" s="845" t="s">
        <v>25</v>
      </c>
      <c r="BX19" s="845"/>
    </row>
    <row r="20" spans="1:76" s="12" customFormat="1" ht="21.75" customHeight="1">
      <c r="A20" s="37"/>
      <c r="C20" s="842"/>
      <c r="D20" s="835"/>
      <c r="E20" s="836"/>
      <c r="F20" s="836"/>
      <c r="G20" s="836"/>
      <c r="H20" s="837"/>
      <c r="I20" s="820"/>
      <c r="J20" s="821"/>
      <c r="K20" s="821"/>
      <c r="L20" s="822"/>
      <c r="M20" s="820"/>
      <c r="N20" s="821"/>
      <c r="O20" s="821"/>
      <c r="P20" s="822"/>
      <c r="Q20" s="820"/>
      <c r="R20" s="821"/>
      <c r="S20" s="821"/>
      <c r="T20" s="821"/>
      <c r="U20" s="822"/>
      <c r="V20" s="820"/>
      <c r="W20" s="821"/>
      <c r="X20" s="821"/>
      <c r="Y20" s="822"/>
      <c r="Z20" s="820"/>
      <c r="AA20" s="821"/>
      <c r="AB20" s="821"/>
      <c r="AC20" s="822"/>
      <c r="AD20" s="820"/>
      <c r="AE20" s="821"/>
      <c r="AF20" s="821"/>
      <c r="AG20" s="821"/>
      <c r="AH20" s="822"/>
      <c r="AI20" s="820"/>
      <c r="AJ20" s="821"/>
      <c r="AK20" s="821"/>
      <c r="AL20" s="822"/>
      <c r="AM20" s="820"/>
      <c r="AN20" s="821"/>
      <c r="AO20" s="821"/>
      <c r="AP20" s="822"/>
      <c r="AQ20" s="820"/>
      <c r="AR20" s="821"/>
      <c r="AS20" s="821"/>
      <c r="AT20" s="821"/>
      <c r="AU20" s="822"/>
      <c r="AV20" s="820"/>
      <c r="AW20" s="821"/>
      <c r="AX20" s="821"/>
      <c r="AY20" s="822"/>
      <c r="AZ20" s="844"/>
      <c r="BA20" s="844"/>
      <c r="BB20" s="844"/>
      <c r="BC20" s="844"/>
      <c r="BD20" s="13"/>
      <c r="BE20" s="13"/>
      <c r="BF20" s="13"/>
      <c r="BG20" s="13"/>
      <c r="BH20" s="13"/>
      <c r="BI20" s="849"/>
      <c r="BJ20" s="850"/>
      <c r="BK20" s="845"/>
      <c r="BL20" s="845"/>
      <c r="BM20" s="855"/>
      <c r="BN20" s="856"/>
      <c r="BO20" s="845"/>
      <c r="BP20" s="845"/>
      <c r="BQ20" s="862"/>
      <c r="BR20" s="863"/>
      <c r="BS20" s="845"/>
      <c r="BT20" s="845"/>
      <c r="BU20" s="845"/>
      <c r="BV20" s="845"/>
      <c r="BW20" s="845"/>
      <c r="BX20" s="845"/>
    </row>
    <row r="21" spans="1:76" s="12" customFormat="1" ht="21.75" customHeight="1">
      <c r="A21" s="37"/>
      <c r="C21" s="842"/>
      <c r="D21" s="835"/>
      <c r="E21" s="836"/>
      <c r="F21" s="836"/>
      <c r="G21" s="836"/>
      <c r="H21" s="837"/>
      <c r="I21" s="820"/>
      <c r="J21" s="821"/>
      <c r="K21" s="821"/>
      <c r="L21" s="822"/>
      <c r="M21" s="820"/>
      <c r="N21" s="821"/>
      <c r="O21" s="821"/>
      <c r="P21" s="822"/>
      <c r="Q21" s="820"/>
      <c r="R21" s="821"/>
      <c r="S21" s="821"/>
      <c r="T21" s="821"/>
      <c r="U21" s="822"/>
      <c r="V21" s="820"/>
      <c r="W21" s="821"/>
      <c r="X21" s="821"/>
      <c r="Y21" s="822"/>
      <c r="Z21" s="820"/>
      <c r="AA21" s="821"/>
      <c r="AB21" s="821"/>
      <c r="AC21" s="822"/>
      <c r="AD21" s="820"/>
      <c r="AE21" s="821"/>
      <c r="AF21" s="821"/>
      <c r="AG21" s="821"/>
      <c r="AH21" s="822"/>
      <c r="AI21" s="820"/>
      <c r="AJ21" s="821"/>
      <c r="AK21" s="821"/>
      <c r="AL21" s="822"/>
      <c r="AM21" s="820"/>
      <c r="AN21" s="821"/>
      <c r="AO21" s="821"/>
      <c r="AP21" s="822"/>
      <c r="AQ21" s="820"/>
      <c r="AR21" s="821"/>
      <c r="AS21" s="821"/>
      <c r="AT21" s="821"/>
      <c r="AU21" s="822"/>
      <c r="AV21" s="820"/>
      <c r="AW21" s="821"/>
      <c r="AX21" s="821"/>
      <c r="AY21" s="822"/>
      <c r="AZ21" s="844"/>
      <c r="BA21" s="844"/>
      <c r="BB21" s="844"/>
      <c r="BC21" s="844"/>
      <c r="BD21" s="13"/>
      <c r="BE21" s="13"/>
      <c r="BF21" s="13"/>
      <c r="BG21" s="13"/>
      <c r="BH21" s="13"/>
      <c r="BI21" s="849"/>
      <c r="BJ21" s="850"/>
      <c r="BK21" s="845"/>
      <c r="BL21" s="845"/>
      <c r="BM21" s="855"/>
      <c r="BN21" s="856"/>
      <c r="BO21" s="845"/>
      <c r="BP21" s="845"/>
      <c r="BQ21" s="862"/>
      <c r="BR21" s="863"/>
      <c r="BS21" s="845"/>
      <c r="BT21" s="845"/>
      <c r="BU21" s="845"/>
      <c r="BV21" s="845"/>
      <c r="BW21" s="845"/>
      <c r="BX21" s="845"/>
    </row>
    <row r="22" spans="1:76" s="12" customFormat="1" ht="21.75" customHeight="1">
      <c r="A22" s="37"/>
      <c r="C22" s="843"/>
      <c r="D22" s="838"/>
      <c r="E22" s="839"/>
      <c r="F22" s="839"/>
      <c r="G22" s="839"/>
      <c r="H22" s="840"/>
      <c r="I22" s="823"/>
      <c r="J22" s="824"/>
      <c r="K22" s="824"/>
      <c r="L22" s="825"/>
      <c r="M22" s="823"/>
      <c r="N22" s="824"/>
      <c r="O22" s="824"/>
      <c r="P22" s="825"/>
      <c r="Q22" s="823"/>
      <c r="R22" s="824"/>
      <c r="S22" s="824"/>
      <c r="T22" s="824"/>
      <c r="U22" s="825"/>
      <c r="V22" s="823"/>
      <c r="W22" s="824"/>
      <c r="X22" s="824"/>
      <c r="Y22" s="825"/>
      <c r="Z22" s="823"/>
      <c r="AA22" s="824"/>
      <c r="AB22" s="824"/>
      <c r="AC22" s="825"/>
      <c r="AD22" s="823"/>
      <c r="AE22" s="824"/>
      <c r="AF22" s="824"/>
      <c r="AG22" s="824"/>
      <c r="AH22" s="825"/>
      <c r="AI22" s="823"/>
      <c r="AJ22" s="824"/>
      <c r="AK22" s="824"/>
      <c r="AL22" s="825"/>
      <c r="AM22" s="823"/>
      <c r="AN22" s="824"/>
      <c r="AO22" s="824"/>
      <c r="AP22" s="825"/>
      <c r="AQ22" s="823"/>
      <c r="AR22" s="824"/>
      <c r="AS22" s="824"/>
      <c r="AT22" s="824"/>
      <c r="AU22" s="825"/>
      <c r="AV22" s="823"/>
      <c r="AW22" s="824"/>
      <c r="AX22" s="824"/>
      <c r="AY22" s="825"/>
      <c r="AZ22" s="844"/>
      <c r="BA22" s="844"/>
      <c r="BB22" s="844"/>
      <c r="BC22" s="844"/>
      <c r="BD22" s="13"/>
      <c r="BE22" s="13"/>
      <c r="BF22" s="13"/>
      <c r="BG22" s="13"/>
      <c r="BH22" s="13"/>
      <c r="BI22" s="849"/>
      <c r="BJ22" s="850"/>
      <c r="BK22" s="845"/>
      <c r="BL22" s="845"/>
      <c r="BM22" s="855"/>
      <c r="BN22" s="856"/>
      <c r="BO22" s="845"/>
      <c r="BP22" s="845"/>
      <c r="BQ22" s="862"/>
      <c r="BR22" s="863"/>
      <c r="BS22" s="845"/>
      <c r="BT22" s="845"/>
      <c r="BU22" s="845"/>
      <c r="BV22" s="845"/>
      <c r="BW22" s="845"/>
      <c r="BX22" s="845"/>
    </row>
    <row r="23" spans="1:76" s="14" customFormat="1" ht="21.75" customHeight="1">
      <c r="A23" s="38"/>
      <c r="C23" s="52"/>
      <c r="D23" s="61">
        <v>1</v>
      </c>
      <c r="E23" s="61">
        <v>8</v>
      </c>
      <c r="F23" s="61">
        <v>15</v>
      </c>
      <c r="G23" s="61">
        <v>22</v>
      </c>
      <c r="H23" s="61">
        <v>29</v>
      </c>
      <c r="I23" s="61">
        <v>6</v>
      </c>
      <c r="J23" s="61">
        <v>13</v>
      </c>
      <c r="K23" s="61">
        <v>20</v>
      </c>
      <c r="L23" s="61">
        <v>27</v>
      </c>
      <c r="M23" s="61">
        <v>3</v>
      </c>
      <c r="N23" s="61">
        <v>10</v>
      </c>
      <c r="O23" s="61">
        <v>17</v>
      </c>
      <c r="P23" s="61">
        <v>24</v>
      </c>
      <c r="Q23" s="61">
        <v>1</v>
      </c>
      <c r="R23" s="61">
        <v>8</v>
      </c>
      <c r="S23" s="61">
        <v>15</v>
      </c>
      <c r="T23" s="61">
        <v>22</v>
      </c>
      <c r="U23" s="61">
        <v>29</v>
      </c>
      <c r="V23" s="61">
        <v>5</v>
      </c>
      <c r="W23" s="61">
        <v>12</v>
      </c>
      <c r="X23" s="61">
        <v>19</v>
      </c>
      <c r="Y23" s="61">
        <v>26</v>
      </c>
      <c r="Z23" s="61">
        <v>2</v>
      </c>
      <c r="AA23" s="61">
        <v>9</v>
      </c>
      <c r="AB23" s="61">
        <v>16</v>
      </c>
      <c r="AC23" s="61">
        <v>23</v>
      </c>
      <c r="AD23" s="61">
        <v>2</v>
      </c>
      <c r="AE23" s="61">
        <v>9</v>
      </c>
      <c r="AF23" s="61">
        <v>16</v>
      </c>
      <c r="AG23" s="61">
        <v>23</v>
      </c>
      <c r="AH23" s="61">
        <v>30</v>
      </c>
      <c r="AI23" s="61">
        <v>6</v>
      </c>
      <c r="AJ23" s="61">
        <v>13</v>
      </c>
      <c r="AK23" s="61">
        <v>20</v>
      </c>
      <c r="AL23" s="61">
        <v>27</v>
      </c>
      <c r="AM23" s="61">
        <v>4</v>
      </c>
      <c r="AN23" s="61">
        <v>11</v>
      </c>
      <c r="AO23" s="61">
        <v>18</v>
      </c>
      <c r="AP23" s="61">
        <v>25</v>
      </c>
      <c r="AQ23" s="61">
        <v>1</v>
      </c>
      <c r="AR23" s="61">
        <v>8</v>
      </c>
      <c r="AS23" s="61">
        <v>15</v>
      </c>
      <c r="AT23" s="61">
        <v>22</v>
      </c>
      <c r="AU23" s="61">
        <v>29</v>
      </c>
      <c r="AV23" s="61">
        <v>6</v>
      </c>
      <c r="AW23" s="61">
        <v>13</v>
      </c>
      <c r="AX23" s="61">
        <v>20</v>
      </c>
      <c r="AY23" s="61">
        <v>27</v>
      </c>
      <c r="AZ23" s="61">
        <v>3</v>
      </c>
      <c r="BA23" s="61">
        <v>10</v>
      </c>
      <c r="BB23" s="61">
        <v>17</v>
      </c>
      <c r="BC23" s="61">
        <v>24</v>
      </c>
      <c r="BD23" s="15"/>
      <c r="BE23" s="15"/>
      <c r="BF23" s="15"/>
      <c r="BG23" s="15"/>
      <c r="BH23" s="15"/>
      <c r="BI23" s="851"/>
      <c r="BJ23" s="852"/>
      <c r="BK23" s="845"/>
      <c r="BL23" s="845"/>
      <c r="BM23" s="857"/>
      <c r="BN23" s="858"/>
      <c r="BO23" s="845"/>
      <c r="BP23" s="845"/>
      <c r="BQ23" s="864"/>
      <c r="BR23" s="865"/>
      <c r="BS23" s="845"/>
      <c r="BT23" s="845"/>
      <c r="BU23" s="845"/>
      <c r="BV23" s="845"/>
      <c r="BW23" s="845"/>
      <c r="BX23" s="845"/>
    </row>
    <row r="24" spans="1:76" s="14" customFormat="1" ht="21.75" customHeight="1">
      <c r="A24" s="38"/>
      <c r="C24" s="53"/>
      <c r="D24" s="61">
        <v>7</v>
      </c>
      <c r="E24" s="61">
        <v>14</v>
      </c>
      <c r="F24" s="61">
        <v>21</v>
      </c>
      <c r="G24" s="61">
        <v>28</v>
      </c>
      <c r="H24" s="61">
        <v>5</v>
      </c>
      <c r="I24" s="61">
        <v>12</v>
      </c>
      <c r="J24" s="61">
        <v>19</v>
      </c>
      <c r="K24" s="61">
        <v>26</v>
      </c>
      <c r="L24" s="61">
        <v>2</v>
      </c>
      <c r="M24" s="61">
        <v>9</v>
      </c>
      <c r="N24" s="61">
        <v>16</v>
      </c>
      <c r="O24" s="61">
        <v>23</v>
      </c>
      <c r="P24" s="61">
        <v>30</v>
      </c>
      <c r="Q24" s="61">
        <v>7</v>
      </c>
      <c r="R24" s="61">
        <v>14</v>
      </c>
      <c r="S24" s="61">
        <v>21</v>
      </c>
      <c r="T24" s="61">
        <v>28</v>
      </c>
      <c r="U24" s="61">
        <v>4</v>
      </c>
      <c r="V24" s="61">
        <v>11</v>
      </c>
      <c r="W24" s="61">
        <v>18</v>
      </c>
      <c r="X24" s="61">
        <v>25</v>
      </c>
      <c r="Y24" s="61">
        <v>1</v>
      </c>
      <c r="Z24" s="61">
        <v>8</v>
      </c>
      <c r="AA24" s="61">
        <v>15</v>
      </c>
      <c r="AB24" s="61">
        <v>22</v>
      </c>
      <c r="AC24" s="61">
        <v>1</v>
      </c>
      <c r="AD24" s="61">
        <v>8</v>
      </c>
      <c r="AE24" s="61">
        <v>15</v>
      </c>
      <c r="AF24" s="61">
        <v>22</v>
      </c>
      <c r="AG24" s="61">
        <v>29</v>
      </c>
      <c r="AH24" s="61">
        <v>5</v>
      </c>
      <c r="AI24" s="61">
        <v>12</v>
      </c>
      <c r="AJ24" s="61">
        <v>19</v>
      </c>
      <c r="AK24" s="61">
        <v>26</v>
      </c>
      <c r="AL24" s="61">
        <v>3</v>
      </c>
      <c r="AM24" s="61">
        <v>10</v>
      </c>
      <c r="AN24" s="61">
        <v>17</v>
      </c>
      <c r="AO24" s="61">
        <v>24</v>
      </c>
      <c r="AP24" s="61">
        <v>31</v>
      </c>
      <c r="AQ24" s="61">
        <v>7</v>
      </c>
      <c r="AR24" s="61">
        <v>14</v>
      </c>
      <c r="AS24" s="61">
        <v>21</v>
      </c>
      <c r="AT24" s="61">
        <v>28</v>
      </c>
      <c r="AU24" s="61">
        <v>5</v>
      </c>
      <c r="AV24" s="61">
        <v>12</v>
      </c>
      <c r="AW24" s="61">
        <v>19</v>
      </c>
      <c r="AX24" s="61">
        <v>26</v>
      </c>
      <c r="AY24" s="61">
        <v>2</v>
      </c>
      <c r="AZ24" s="61">
        <v>9</v>
      </c>
      <c r="BA24" s="61">
        <v>16</v>
      </c>
      <c r="BB24" s="61">
        <v>23</v>
      </c>
      <c r="BC24" s="61">
        <v>31</v>
      </c>
      <c r="BD24" s="15"/>
      <c r="BE24" s="15"/>
      <c r="BF24" s="15"/>
      <c r="BG24" s="15"/>
      <c r="BH24" s="15"/>
      <c r="BI24" s="811" t="s">
        <v>62</v>
      </c>
      <c r="BJ24" s="812"/>
      <c r="BK24" s="705">
        <f>SUM(BK25:BL28)</f>
        <v>119</v>
      </c>
      <c r="BL24" s="705"/>
      <c r="BM24" s="705">
        <f>SUM(BM25:BN28)</f>
        <v>24</v>
      </c>
      <c r="BN24" s="705"/>
      <c r="BO24" s="705">
        <f>SUM(BO25:BP28)</f>
        <v>18</v>
      </c>
      <c r="BP24" s="705"/>
      <c r="BQ24" s="705"/>
      <c r="BR24" s="705"/>
      <c r="BS24" s="705">
        <f>SUM(BS25:BT28)</f>
        <v>2</v>
      </c>
      <c r="BT24" s="705"/>
      <c r="BU24" s="705">
        <f>SUM(BU25:BV28)</f>
        <v>39</v>
      </c>
      <c r="BV24" s="705"/>
      <c r="BW24" s="705">
        <f>SUM(BW25:BX28)</f>
        <v>202</v>
      </c>
      <c r="BX24" s="705"/>
    </row>
    <row r="25" spans="1:76" s="2" customFormat="1" ht="21.75" customHeight="1">
      <c r="A25" s="34"/>
      <c r="C25" s="54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 t="s">
        <v>18</v>
      </c>
      <c r="V25" s="57" t="s">
        <v>18</v>
      </c>
      <c r="W25" s="57" t="s">
        <v>67</v>
      </c>
      <c r="X25" s="57" t="s">
        <v>67</v>
      </c>
      <c r="Y25" s="57" t="s">
        <v>67</v>
      </c>
      <c r="Z25" s="56" t="s">
        <v>18</v>
      </c>
      <c r="AA25" s="56"/>
      <c r="AB25" s="56"/>
      <c r="AC25" s="56" t="s">
        <v>68</v>
      </c>
      <c r="AD25" s="56" t="s">
        <v>68</v>
      </c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 t="s">
        <v>67</v>
      </c>
      <c r="AS25" s="57" t="s">
        <v>67</v>
      </c>
      <c r="AT25" s="57" t="s">
        <v>67</v>
      </c>
      <c r="AU25" s="57" t="s">
        <v>18</v>
      </c>
      <c r="AV25" s="57" t="s">
        <v>18</v>
      </c>
      <c r="AW25" s="57" t="s">
        <v>18</v>
      </c>
      <c r="AX25" s="57" t="s">
        <v>18</v>
      </c>
      <c r="AY25" s="57" t="s">
        <v>18</v>
      </c>
      <c r="AZ25" s="57" t="s">
        <v>18</v>
      </c>
      <c r="BA25" s="57" t="s">
        <v>18</v>
      </c>
      <c r="BB25" s="57" t="s">
        <v>18</v>
      </c>
      <c r="BC25" s="57" t="s">
        <v>18</v>
      </c>
      <c r="BD25" s="17"/>
      <c r="BE25" s="17"/>
      <c r="BF25" s="17"/>
      <c r="BG25" s="17"/>
      <c r="BH25" s="17"/>
      <c r="BI25" s="813" t="s">
        <v>63</v>
      </c>
      <c r="BJ25" s="814"/>
      <c r="BK25" s="705">
        <v>34</v>
      </c>
      <c r="BL25" s="705"/>
      <c r="BM25" s="705">
        <f>SUMIF($D$25:$BC$25,"Е",$D$29:$BC$29)</f>
        <v>6</v>
      </c>
      <c r="BN25" s="705"/>
      <c r="BO25" s="705">
        <f>SUMIF($D$25:$BC$25,"Н",$D$29:$BC$29)</f>
        <v>2</v>
      </c>
      <c r="BP25" s="705"/>
      <c r="BQ25" s="705"/>
      <c r="BR25" s="705"/>
      <c r="BS25" s="705"/>
      <c r="BT25" s="705"/>
      <c r="BU25" s="705">
        <f>SUMIF($D$25:$BC$25,"К",$D$29:$BC$29)</f>
        <v>12</v>
      </c>
      <c r="BV25" s="705"/>
      <c r="BW25" s="868">
        <f>SUM(BK25:BV25)</f>
        <v>54</v>
      </c>
      <c r="BX25" s="869"/>
    </row>
    <row r="26" spans="1:76" s="2" customFormat="1" ht="21.75" customHeight="1">
      <c r="A26" s="34"/>
      <c r="C26" s="54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 t="s">
        <v>18</v>
      </c>
      <c r="V26" s="57" t="s">
        <v>18</v>
      </c>
      <c r="W26" s="57" t="s">
        <v>67</v>
      </c>
      <c r="X26" s="57" t="s">
        <v>67</v>
      </c>
      <c r="Y26" s="57" t="s">
        <v>67</v>
      </c>
      <c r="Z26" s="56" t="s">
        <v>18</v>
      </c>
      <c r="AA26" s="56"/>
      <c r="AB26" s="56"/>
      <c r="AC26" s="56"/>
      <c r="AD26" s="56"/>
      <c r="AE26" s="56" t="s">
        <v>68</v>
      </c>
      <c r="AF26" s="56" t="s">
        <v>68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 t="s">
        <v>67</v>
      </c>
      <c r="AS26" s="57" t="s">
        <v>67</v>
      </c>
      <c r="AT26" s="57" t="s">
        <v>67</v>
      </c>
      <c r="AU26" s="57" t="s">
        <v>18</v>
      </c>
      <c r="AV26" s="57" t="s">
        <v>18</v>
      </c>
      <c r="AW26" s="57" t="s">
        <v>18</v>
      </c>
      <c r="AX26" s="57" t="s">
        <v>18</v>
      </c>
      <c r="AY26" s="57" t="s">
        <v>18</v>
      </c>
      <c r="AZ26" s="57" t="s">
        <v>18</v>
      </c>
      <c r="BA26" s="57" t="s">
        <v>18</v>
      </c>
      <c r="BB26" s="57" t="s">
        <v>18</v>
      </c>
      <c r="BC26" s="57" t="s">
        <v>18</v>
      </c>
      <c r="BD26" s="17"/>
      <c r="BE26" s="17"/>
      <c r="BF26" s="17"/>
      <c r="BG26" s="17"/>
      <c r="BH26" s="17"/>
      <c r="BI26" s="813" t="s">
        <v>64</v>
      </c>
      <c r="BJ26" s="814"/>
      <c r="BK26" s="705">
        <f>SUMIF($D$26:$BC$26,"",$D$29:$BC$29)</f>
        <v>32</v>
      </c>
      <c r="BL26" s="705"/>
      <c r="BM26" s="705">
        <f>SUMIF($D$26:$BC$26,"Е",$D$29:$BC$29)</f>
        <v>6</v>
      </c>
      <c r="BN26" s="705"/>
      <c r="BO26" s="705">
        <f>SUMIF($D$26:$BC$26,"Н",$D$29:$BC$29)</f>
        <v>2</v>
      </c>
      <c r="BP26" s="705"/>
      <c r="BQ26" s="705"/>
      <c r="BR26" s="705"/>
      <c r="BS26" s="705"/>
      <c r="BT26" s="705"/>
      <c r="BU26" s="705">
        <f>SUMIF($D$26:$BC$26,"К",$D$29:$BC$29)</f>
        <v>12</v>
      </c>
      <c r="BV26" s="705"/>
      <c r="BW26" s="868">
        <f>SUM(BK26:BV26)</f>
        <v>52</v>
      </c>
      <c r="BX26" s="869"/>
    </row>
    <row r="27" spans="1:76" s="2" customFormat="1" ht="21.75" customHeight="1">
      <c r="A27" s="34"/>
      <c r="C27" s="55">
        <v>3</v>
      </c>
      <c r="D27" s="56"/>
      <c r="E27" s="56"/>
      <c r="F27" s="56"/>
      <c r="G27" s="56"/>
      <c r="H27" s="56"/>
      <c r="I27" s="56" t="s">
        <v>68</v>
      </c>
      <c r="J27" s="56" t="s">
        <v>68</v>
      </c>
      <c r="K27" s="56" t="s">
        <v>68</v>
      </c>
      <c r="L27" s="56" t="s">
        <v>68</v>
      </c>
      <c r="M27" s="56"/>
      <c r="N27" s="56"/>
      <c r="O27" s="56"/>
      <c r="P27" s="56"/>
      <c r="Q27" s="56"/>
      <c r="R27" s="56"/>
      <c r="S27" s="56"/>
      <c r="T27" s="56"/>
      <c r="U27" s="57" t="s">
        <v>18</v>
      </c>
      <c r="V27" s="57" t="s">
        <v>18</v>
      </c>
      <c r="W27" s="57" t="s">
        <v>67</v>
      </c>
      <c r="X27" s="57" t="s">
        <v>67</v>
      </c>
      <c r="Y27" s="57" t="s">
        <v>67</v>
      </c>
      <c r="Z27" s="56" t="s">
        <v>18</v>
      </c>
      <c r="AA27" s="56"/>
      <c r="AB27" s="56"/>
      <c r="AC27" s="56"/>
      <c r="AD27" s="56"/>
      <c r="AE27" s="56"/>
      <c r="AF27" s="56"/>
      <c r="AG27" s="56" t="s">
        <v>69</v>
      </c>
      <c r="AH27" s="56" t="s">
        <v>69</v>
      </c>
      <c r="AI27" s="56" t="s">
        <v>69</v>
      </c>
      <c r="AJ27" s="56" t="s">
        <v>69</v>
      </c>
      <c r="AK27" s="56"/>
      <c r="AL27" s="56"/>
      <c r="AM27" s="56"/>
      <c r="AN27" s="56"/>
      <c r="AO27" s="56"/>
      <c r="AP27" s="56"/>
      <c r="AQ27" s="56"/>
      <c r="AR27" s="57" t="s">
        <v>67</v>
      </c>
      <c r="AS27" s="57" t="s">
        <v>67</v>
      </c>
      <c r="AT27" s="57" t="s">
        <v>67</v>
      </c>
      <c r="AU27" s="57" t="s">
        <v>18</v>
      </c>
      <c r="AV27" s="57" t="s">
        <v>18</v>
      </c>
      <c r="AW27" s="57" t="s">
        <v>18</v>
      </c>
      <c r="AX27" s="57" t="s">
        <v>18</v>
      </c>
      <c r="AY27" s="57" t="s">
        <v>18</v>
      </c>
      <c r="AZ27" s="57" t="s">
        <v>18</v>
      </c>
      <c r="BA27" s="57" t="s">
        <v>18</v>
      </c>
      <c r="BB27" s="57" t="s">
        <v>18</v>
      </c>
      <c r="BC27" s="57" t="s">
        <v>18</v>
      </c>
      <c r="BD27" s="17"/>
      <c r="BE27" s="17"/>
      <c r="BF27" s="17"/>
      <c r="BG27" s="17"/>
      <c r="BH27" s="17"/>
      <c r="BI27" s="813" t="s">
        <v>65</v>
      </c>
      <c r="BJ27" s="814"/>
      <c r="BK27" s="705">
        <f>SUMIF($D$27:$BC$27,"",$D$29:$BC$29)</f>
        <v>26</v>
      </c>
      <c r="BL27" s="705"/>
      <c r="BM27" s="705">
        <f>SUMIF($C$27:$BB$27,"Е",$D$29:$BC$29)</f>
        <v>6</v>
      </c>
      <c r="BN27" s="705"/>
      <c r="BO27" s="705">
        <v>8</v>
      </c>
      <c r="BP27" s="705"/>
      <c r="BQ27" s="705"/>
      <c r="BR27" s="705"/>
      <c r="BS27" s="705"/>
      <c r="BT27" s="705"/>
      <c r="BU27" s="705">
        <f>SUMIF($D$27:$BC$27,"К",$D$29:$BC$29)</f>
        <v>12</v>
      </c>
      <c r="BV27" s="705"/>
      <c r="BW27" s="868">
        <f>SUM(BK27:BV27)</f>
        <v>52</v>
      </c>
      <c r="BX27" s="869"/>
    </row>
    <row r="28" spans="1:76" s="2" customFormat="1" ht="21.75" customHeight="1">
      <c r="A28" s="34"/>
      <c r="C28" s="55">
        <v>4</v>
      </c>
      <c r="D28" s="56"/>
      <c r="E28" s="56"/>
      <c r="F28" s="56"/>
      <c r="G28" s="56"/>
      <c r="H28" s="56"/>
      <c r="I28" s="56"/>
      <c r="J28" s="56"/>
      <c r="K28" s="56"/>
      <c r="L28" s="56" t="s">
        <v>69</v>
      </c>
      <c r="M28" s="56" t="s">
        <v>69</v>
      </c>
      <c r="N28" s="56" t="s">
        <v>69</v>
      </c>
      <c r="O28" s="56" t="s">
        <v>69</v>
      </c>
      <c r="P28" s="56" t="s">
        <v>69</v>
      </c>
      <c r="Q28" s="56" t="s">
        <v>69</v>
      </c>
      <c r="R28" s="56"/>
      <c r="S28" s="56"/>
      <c r="T28" s="56"/>
      <c r="U28" s="57" t="s">
        <v>18</v>
      </c>
      <c r="V28" s="57" t="s">
        <v>18</v>
      </c>
      <c r="W28" s="57" t="s">
        <v>67</v>
      </c>
      <c r="X28" s="57" t="s">
        <v>67</v>
      </c>
      <c r="Y28" s="57" t="s">
        <v>67</v>
      </c>
      <c r="Z28" s="56" t="s">
        <v>18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 t="s">
        <v>67</v>
      </c>
      <c r="AR28" s="56" t="s">
        <v>67</v>
      </c>
      <c r="AS28" s="57" t="s">
        <v>67</v>
      </c>
      <c r="AT28" s="57" t="s">
        <v>123</v>
      </c>
      <c r="AU28" s="58" t="s">
        <v>123</v>
      </c>
      <c r="AV28" s="59"/>
      <c r="AW28" s="59"/>
      <c r="AX28" s="59"/>
      <c r="AY28" s="59"/>
      <c r="AZ28" s="59"/>
      <c r="BA28" s="59"/>
      <c r="BB28" s="59"/>
      <c r="BC28" s="60"/>
      <c r="BD28" s="17"/>
      <c r="BE28" s="17"/>
      <c r="BF28" s="17"/>
      <c r="BG28" s="17"/>
      <c r="BH28" s="17"/>
      <c r="BI28" s="870" t="s">
        <v>66</v>
      </c>
      <c r="BJ28" s="871"/>
      <c r="BK28" s="705">
        <f>SUMIF($D$28:$AU$28,"",$D$29:$AU$29)</f>
        <v>27</v>
      </c>
      <c r="BL28" s="705"/>
      <c r="BM28" s="705">
        <f>SUMIF($D$28:$BC$28,"Е",$D$29:$BC$29)</f>
        <v>6</v>
      </c>
      <c r="BN28" s="705"/>
      <c r="BO28" s="705">
        <f>SUMIF($D$28:$BC$28,"В",$D$29:$BC$29)</f>
        <v>6</v>
      </c>
      <c r="BP28" s="705"/>
      <c r="BQ28" s="705"/>
      <c r="BR28" s="705"/>
      <c r="BS28" s="705">
        <v>2</v>
      </c>
      <c r="BT28" s="705"/>
      <c r="BU28" s="705">
        <f>SUMIF($D$28:$BC$28,"К",$D$29:$BC$29)</f>
        <v>3</v>
      </c>
      <c r="BV28" s="705"/>
      <c r="BW28" s="868">
        <f>SUM(BK28:BV28)</f>
        <v>44</v>
      </c>
      <c r="BX28" s="869"/>
    </row>
    <row r="29" spans="1:76" s="2" customFormat="1" ht="21.75" customHeight="1">
      <c r="A29" s="106">
        <v>1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v>1</v>
      </c>
      <c r="AZ29" s="6">
        <v>1</v>
      </c>
      <c r="BA29" s="2">
        <v>1</v>
      </c>
      <c r="BB29" s="2">
        <v>1</v>
      </c>
      <c r="BC29" s="2">
        <v>1</v>
      </c>
      <c r="BF29" s="34"/>
      <c r="BX29" s="1"/>
    </row>
    <row r="30" spans="1:64" s="2" customFormat="1" ht="21.75" customHeight="1">
      <c r="A30" s="39"/>
      <c r="B30" s="18"/>
      <c r="C30" s="18"/>
      <c r="D30" s="18"/>
      <c r="E30" s="18"/>
      <c r="F30" s="18"/>
      <c r="G30" s="16"/>
      <c r="H30" s="17"/>
      <c r="J30" s="18"/>
      <c r="K30" s="18"/>
      <c r="L30" s="18"/>
      <c r="M30" s="18"/>
      <c r="N30" s="18"/>
      <c r="O30" s="62"/>
      <c r="P30" s="47" t="s">
        <v>68</v>
      </c>
      <c r="Q30" s="18"/>
      <c r="R30" s="18"/>
      <c r="S30" s="17"/>
      <c r="T30" s="18"/>
      <c r="U30" s="18"/>
      <c r="V30" s="18"/>
      <c r="X30" s="17"/>
      <c r="Z30" s="18"/>
      <c r="AA30" s="63" t="s">
        <v>69</v>
      </c>
      <c r="AB30" s="18"/>
      <c r="AC30" s="18"/>
      <c r="AD30" s="18"/>
      <c r="AF30" s="64"/>
      <c r="AH30" s="18"/>
      <c r="AI30" s="18"/>
      <c r="AJ30" s="18"/>
      <c r="AK30" s="63" t="s">
        <v>67</v>
      </c>
      <c r="AL30" s="64"/>
      <c r="AP30" s="18"/>
      <c r="AQ30" s="18"/>
      <c r="AR30" s="6"/>
      <c r="AS30" s="17"/>
      <c r="AV30" s="18"/>
      <c r="AW30" s="16" t="s">
        <v>123</v>
      </c>
      <c r="AX30" s="18"/>
      <c r="AY30" s="18"/>
      <c r="AZ30" s="18"/>
      <c r="BB30" s="107"/>
      <c r="BC30" s="107"/>
      <c r="BD30" s="107"/>
      <c r="BE30" s="6"/>
      <c r="BL30" s="16" t="s">
        <v>18</v>
      </c>
    </row>
    <row r="31" spans="1:76" s="2" customFormat="1" ht="21.75" customHeight="1">
      <c r="A31" s="3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B31" s="107"/>
      <c r="BC31" s="107"/>
      <c r="BD31" s="107"/>
      <c r="BE31" s="18"/>
      <c r="BW31" s="20"/>
      <c r="BX31" s="20"/>
    </row>
    <row r="32" spans="2:67" ht="19.5" customHeight="1">
      <c r="B32" s="831" t="s">
        <v>44</v>
      </c>
      <c r="C32" s="831"/>
      <c r="D32" s="831"/>
      <c r="E32" s="831"/>
      <c r="F32" s="831"/>
      <c r="G32" s="831"/>
      <c r="H32" s="831"/>
      <c r="I32" s="831"/>
      <c r="J32" s="831"/>
      <c r="K32" s="831"/>
      <c r="L32" s="828" t="s">
        <v>70</v>
      </c>
      <c r="M32" s="828"/>
      <c r="N32" s="828"/>
      <c r="O32" s="828"/>
      <c r="P32" s="828"/>
      <c r="Q32" s="828"/>
      <c r="R32" s="828"/>
      <c r="S32" s="828"/>
      <c r="T32" s="828"/>
      <c r="U32" s="65"/>
      <c r="V32" s="65"/>
      <c r="W32" s="831" t="s">
        <v>71</v>
      </c>
      <c r="X32" s="831"/>
      <c r="Y32" s="831"/>
      <c r="Z32" s="831"/>
      <c r="AA32" s="831"/>
      <c r="AB32" s="831"/>
      <c r="AC32" s="831"/>
      <c r="AD32" s="831"/>
      <c r="AE32" s="831"/>
      <c r="AF32" s="20"/>
      <c r="AG32" s="831" t="s">
        <v>72</v>
      </c>
      <c r="AH32" s="831"/>
      <c r="AI32" s="831"/>
      <c r="AJ32" s="831"/>
      <c r="AK32" s="831"/>
      <c r="AL32" s="831"/>
      <c r="AM32" s="831"/>
      <c r="AN32" s="831"/>
      <c r="AO32" s="831"/>
      <c r="AP32" s="831"/>
      <c r="AQ32" s="66"/>
      <c r="AR32" s="66"/>
      <c r="AS32" s="831" t="s">
        <v>124</v>
      </c>
      <c r="AT32" s="831"/>
      <c r="AU32" s="831"/>
      <c r="AV32" s="831"/>
      <c r="AW32" s="831"/>
      <c r="AX32" s="831"/>
      <c r="AY32" s="831"/>
      <c r="AZ32" s="831"/>
      <c r="BA32" s="831"/>
      <c r="BE32" s="20"/>
      <c r="BJ32" s="816" t="s">
        <v>21</v>
      </c>
      <c r="BK32" s="816"/>
      <c r="BL32" s="816"/>
      <c r="BM32" s="816"/>
      <c r="BN32" s="816"/>
      <c r="BO32" s="816"/>
    </row>
    <row r="33" spans="2:73" ht="19.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65"/>
      <c r="V33" s="65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66"/>
      <c r="AR33" s="66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20"/>
      <c r="BF33" s="19"/>
      <c r="BG33" s="19"/>
      <c r="BH33" s="19"/>
      <c r="BI33" s="19"/>
      <c r="BJ33" s="19"/>
      <c r="BK33" s="19"/>
      <c r="BL33" s="19"/>
      <c r="BM33" s="19"/>
      <c r="BN33" s="19"/>
      <c r="BO33" s="2"/>
      <c r="BP33" s="46"/>
      <c r="BQ33" s="46"/>
      <c r="BR33" s="46"/>
      <c r="BS33" s="46"/>
      <c r="BT33" s="46"/>
      <c r="BU33" s="46"/>
    </row>
    <row r="34" spans="2:73" ht="19.5" customHeight="1">
      <c r="B34" s="19"/>
      <c r="C34" s="19"/>
      <c r="D34" s="19"/>
      <c r="E34" s="882" t="s">
        <v>114</v>
      </c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2"/>
      <c r="Y34" s="882"/>
      <c r="Z34" s="882"/>
      <c r="AA34" s="882"/>
      <c r="AB34" s="882"/>
      <c r="AC34" s="882"/>
      <c r="AD34" s="882"/>
      <c r="AE34" s="882"/>
      <c r="AF34" s="882"/>
      <c r="AG34" s="882"/>
      <c r="AH34" s="882"/>
      <c r="AI34" s="882"/>
      <c r="AJ34" s="882"/>
      <c r="AK34" s="882"/>
      <c r="AL34" s="882"/>
      <c r="AM34" s="882"/>
      <c r="AN34" s="19"/>
      <c r="AO34" s="19"/>
      <c r="AP34" s="19"/>
      <c r="AQ34" s="872" t="s">
        <v>113</v>
      </c>
      <c r="AR34" s="872"/>
      <c r="AS34" s="872"/>
      <c r="AT34" s="872"/>
      <c r="AU34" s="872"/>
      <c r="AV34" s="872"/>
      <c r="AW34" s="872"/>
      <c r="AX34" s="872"/>
      <c r="AY34" s="872"/>
      <c r="AZ34" s="872"/>
      <c r="BA34" s="872"/>
      <c r="BB34" s="872"/>
      <c r="BC34" s="872"/>
      <c r="BD34" s="872"/>
      <c r="BE34" s="872"/>
      <c r="BF34" s="872"/>
      <c r="BG34" s="872"/>
      <c r="BH34" s="872"/>
      <c r="BI34" s="872"/>
      <c r="BJ34" s="872"/>
      <c r="BK34" s="872"/>
      <c r="BL34" s="872"/>
      <c r="BM34" s="872"/>
      <c r="BN34" s="872"/>
      <c r="BO34" s="872"/>
      <c r="BP34" s="872"/>
      <c r="BQ34" s="872"/>
      <c r="BR34" s="872"/>
      <c r="BS34" s="872"/>
      <c r="BT34" s="872"/>
      <c r="BU34" s="46"/>
    </row>
    <row r="35" spans="2:73" ht="19.5" customHeight="1">
      <c r="B35" s="19"/>
      <c r="C35" s="19"/>
      <c r="D35" s="19"/>
      <c r="E35" s="802" t="s">
        <v>73</v>
      </c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  <c r="AB35" s="803"/>
      <c r="AC35" s="803"/>
      <c r="AD35" s="804"/>
      <c r="AE35" s="873" t="s">
        <v>74</v>
      </c>
      <c r="AF35" s="874"/>
      <c r="AG35" s="875"/>
      <c r="AH35" s="873" t="s">
        <v>75</v>
      </c>
      <c r="AI35" s="874"/>
      <c r="AJ35" s="875"/>
      <c r="AK35" s="892" t="s">
        <v>76</v>
      </c>
      <c r="AL35" s="893"/>
      <c r="AM35" s="894"/>
      <c r="AN35" s="19"/>
      <c r="AO35" s="19"/>
      <c r="AP35" s="19"/>
      <c r="AQ35" s="802" t="s">
        <v>125</v>
      </c>
      <c r="AR35" s="803"/>
      <c r="AS35" s="803"/>
      <c r="AT35" s="803"/>
      <c r="AU35" s="803"/>
      <c r="AV35" s="803"/>
      <c r="AW35" s="803"/>
      <c r="AX35" s="803"/>
      <c r="AY35" s="803"/>
      <c r="AZ35" s="803"/>
      <c r="BA35" s="803"/>
      <c r="BB35" s="803"/>
      <c r="BC35" s="803"/>
      <c r="BD35" s="803"/>
      <c r="BE35" s="803"/>
      <c r="BF35" s="803"/>
      <c r="BG35" s="803"/>
      <c r="BH35" s="803"/>
      <c r="BI35" s="803"/>
      <c r="BJ35" s="803"/>
      <c r="BK35" s="803"/>
      <c r="BL35" s="803"/>
      <c r="BM35" s="803"/>
      <c r="BN35" s="803"/>
      <c r="BO35" s="803"/>
      <c r="BP35" s="804"/>
      <c r="BQ35" s="883" t="s">
        <v>74</v>
      </c>
      <c r="BR35" s="884"/>
      <c r="BS35" s="884"/>
      <c r="BT35" s="885"/>
      <c r="BU35" s="46"/>
    </row>
    <row r="36" spans="2:73" ht="19.5" customHeight="1">
      <c r="B36" s="19"/>
      <c r="C36" s="19"/>
      <c r="D36" s="19"/>
      <c r="E36" s="805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7"/>
      <c r="AE36" s="876"/>
      <c r="AF36" s="877"/>
      <c r="AG36" s="878"/>
      <c r="AH36" s="876"/>
      <c r="AI36" s="877"/>
      <c r="AJ36" s="878"/>
      <c r="AK36" s="895"/>
      <c r="AL36" s="896"/>
      <c r="AM36" s="897"/>
      <c r="AN36" s="19"/>
      <c r="AO36" s="19"/>
      <c r="AP36" s="19"/>
      <c r="AQ36" s="805"/>
      <c r="AR36" s="806"/>
      <c r="AS36" s="806"/>
      <c r="AT36" s="806"/>
      <c r="AU36" s="806"/>
      <c r="AV36" s="806"/>
      <c r="AW36" s="806"/>
      <c r="AX36" s="806"/>
      <c r="AY36" s="806"/>
      <c r="AZ36" s="806"/>
      <c r="BA36" s="806"/>
      <c r="BB36" s="806"/>
      <c r="BC36" s="806"/>
      <c r="BD36" s="806"/>
      <c r="BE36" s="806"/>
      <c r="BF36" s="806"/>
      <c r="BG36" s="806"/>
      <c r="BH36" s="806"/>
      <c r="BI36" s="806"/>
      <c r="BJ36" s="806"/>
      <c r="BK36" s="806"/>
      <c r="BL36" s="806"/>
      <c r="BM36" s="806"/>
      <c r="BN36" s="806"/>
      <c r="BO36" s="806"/>
      <c r="BP36" s="807"/>
      <c r="BQ36" s="886"/>
      <c r="BR36" s="887"/>
      <c r="BS36" s="887"/>
      <c r="BT36" s="888"/>
      <c r="BU36" s="46"/>
    </row>
    <row r="37" spans="2:73" ht="19.5" customHeight="1">
      <c r="B37" s="19"/>
      <c r="C37" s="19"/>
      <c r="D37" s="19"/>
      <c r="E37" s="805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7"/>
      <c r="AE37" s="876"/>
      <c r="AF37" s="877"/>
      <c r="AG37" s="878"/>
      <c r="AH37" s="876"/>
      <c r="AI37" s="877"/>
      <c r="AJ37" s="878"/>
      <c r="AK37" s="895"/>
      <c r="AL37" s="896"/>
      <c r="AM37" s="897"/>
      <c r="AN37" s="19"/>
      <c r="AO37" s="19"/>
      <c r="AP37" s="19"/>
      <c r="AQ37" s="805"/>
      <c r="AR37" s="806"/>
      <c r="AS37" s="806"/>
      <c r="AT37" s="806"/>
      <c r="AU37" s="806"/>
      <c r="AV37" s="806"/>
      <c r="AW37" s="806"/>
      <c r="AX37" s="806"/>
      <c r="AY37" s="806"/>
      <c r="AZ37" s="806"/>
      <c r="BA37" s="806"/>
      <c r="BB37" s="806"/>
      <c r="BC37" s="806"/>
      <c r="BD37" s="806"/>
      <c r="BE37" s="806"/>
      <c r="BF37" s="806"/>
      <c r="BG37" s="806"/>
      <c r="BH37" s="806"/>
      <c r="BI37" s="806"/>
      <c r="BJ37" s="806"/>
      <c r="BK37" s="806"/>
      <c r="BL37" s="806"/>
      <c r="BM37" s="806"/>
      <c r="BN37" s="806"/>
      <c r="BO37" s="806"/>
      <c r="BP37" s="807"/>
      <c r="BQ37" s="886"/>
      <c r="BR37" s="887"/>
      <c r="BS37" s="887"/>
      <c r="BT37" s="888"/>
      <c r="BU37" s="46"/>
    </row>
    <row r="38" spans="2:73" ht="19.5" customHeight="1">
      <c r="B38" s="19"/>
      <c r="C38" s="19"/>
      <c r="D38" s="19"/>
      <c r="E38" s="808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10"/>
      <c r="AE38" s="879"/>
      <c r="AF38" s="880"/>
      <c r="AG38" s="881"/>
      <c r="AH38" s="879"/>
      <c r="AI38" s="880"/>
      <c r="AJ38" s="881"/>
      <c r="AK38" s="898"/>
      <c r="AL38" s="899"/>
      <c r="AM38" s="900"/>
      <c r="AN38" s="19"/>
      <c r="AO38" s="19"/>
      <c r="AP38" s="19"/>
      <c r="AQ38" s="808"/>
      <c r="AR38" s="809"/>
      <c r="AS38" s="809"/>
      <c r="AT38" s="809"/>
      <c r="AU38" s="809"/>
      <c r="AV38" s="809"/>
      <c r="AW38" s="809"/>
      <c r="AX38" s="809"/>
      <c r="AY38" s="809"/>
      <c r="AZ38" s="809"/>
      <c r="BA38" s="809"/>
      <c r="BB38" s="809"/>
      <c r="BC38" s="809"/>
      <c r="BD38" s="809"/>
      <c r="BE38" s="809"/>
      <c r="BF38" s="809"/>
      <c r="BG38" s="809"/>
      <c r="BH38" s="809"/>
      <c r="BI38" s="809"/>
      <c r="BJ38" s="809"/>
      <c r="BK38" s="809"/>
      <c r="BL38" s="809"/>
      <c r="BM38" s="809"/>
      <c r="BN38" s="809"/>
      <c r="BO38" s="809"/>
      <c r="BP38" s="810"/>
      <c r="BQ38" s="889"/>
      <c r="BR38" s="890"/>
      <c r="BS38" s="890"/>
      <c r="BT38" s="891"/>
      <c r="BU38" s="46"/>
    </row>
    <row r="39" spans="2:73" ht="23.25">
      <c r="B39" s="19"/>
      <c r="C39" s="19"/>
      <c r="D39" s="19"/>
      <c r="E39" s="673" t="s">
        <v>28</v>
      </c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74"/>
      <c r="V39" s="674"/>
      <c r="W39" s="674"/>
      <c r="X39" s="674"/>
      <c r="Y39" s="674"/>
      <c r="Z39" s="674"/>
      <c r="AA39" s="674"/>
      <c r="AB39" s="674"/>
      <c r="AC39" s="674"/>
      <c r="AD39" s="675"/>
      <c r="AE39" s="664"/>
      <c r="AF39" s="665"/>
      <c r="AG39" s="666"/>
      <c r="AH39" s="652"/>
      <c r="AI39" s="653"/>
      <c r="AJ39" s="654"/>
      <c r="AK39" s="652"/>
      <c r="AL39" s="653"/>
      <c r="AM39" s="654"/>
      <c r="AN39" s="19"/>
      <c r="AO39" s="19"/>
      <c r="AP39" s="19"/>
      <c r="AQ39" s="805" t="s">
        <v>48</v>
      </c>
      <c r="AR39" s="806"/>
      <c r="AS39" s="806"/>
      <c r="AT39" s="806"/>
      <c r="AU39" s="806"/>
      <c r="AV39" s="806"/>
      <c r="AW39" s="806"/>
      <c r="AX39" s="806"/>
      <c r="AY39" s="806"/>
      <c r="AZ39" s="806"/>
      <c r="BA39" s="806"/>
      <c r="BB39" s="806"/>
      <c r="BC39" s="806"/>
      <c r="BD39" s="806"/>
      <c r="BE39" s="806"/>
      <c r="BF39" s="806"/>
      <c r="BG39" s="806"/>
      <c r="BH39" s="806"/>
      <c r="BI39" s="806"/>
      <c r="BJ39" s="806"/>
      <c r="BK39" s="806"/>
      <c r="BL39" s="806"/>
      <c r="BM39" s="806"/>
      <c r="BN39" s="806"/>
      <c r="BO39" s="806"/>
      <c r="BP39" s="807"/>
      <c r="BQ39" s="796">
        <v>8</v>
      </c>
      <c r="BR39" s="797"/>
      <c r="BS39" s="797"/>
      <c r="BT39" s="798"/>
      <c r="BU39" s="46"/>
    </row>
    <row r="40" spans="2:73" ht="23.25">
      <c r="B40" s="19"/>
      <c r="C40" s="19"/>
      <c r="D40" s="19"/>
      <c r="E40" s="667" t="s">
        <v>77</v>
      </c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9"/>
      <c r="AE40" s="664">
        <v>2</v>
      </c>
      <c r="AF40" s="665"/>
      <c r="AG40" s="666"/>
      <c r="AH40" s="652">
        <v>2</v>
      </c>
      <c r="AI40" s="653"/>
      <c r="AJ40" s="654"/>
      <c r="AK40" s="652"/>
      <c r="AL40" s="653"/>
      <c r="AM40" s="654"/>
      <c r="AN40" s="19"/>
      <c r="AO40" s="19"/>
      <c r="AP40" s="19"/>
      <c r="AQ40" s="808"/>
      <c r="AR40" s="809"/>
      <c r="AS40" s="809"/>
      <c r="AT40" s="809"/>
      <c r="AU40" s="809"/>
      <c r="AV40" s="809"/>
      <c r="AW40" s="809"/>
      <c r="AX40" s="809"/>
      <c r="AY40" s="809"/>
      <c r="AZ40" s="809"/>
      <c r="BA40" s="809"/>
      <c r="BB40" s="809"/>
      <c r="BC40" s="809"/>
      <c r="BD40" s="809"/>
      <c r="BE40" s="809"/>
      <c r="BF40" s="809"/>
      <c r="BG40" s="809"/>
      <c r="BH40" s="809"/>
      <c r="BI40" s="809"/>
      <c r="BJ40" s="809"/>
      <c r="BK40" s="809"/>
      <c r="BL40" s="809"/>
      <c r="BM40" s="809"/>
      <c r="BN40" s="809"/>
      <c r="BO40" s="809"/>
      <c r="BP40" s="810"/>
      <c r="BQ40" s="799"/>
      <c r="BR40" s="800"/>
      <c r="BS40" s="800"/>
      <c r="BT40" s="801"/>
      <c r="BU40" s="46"/>
    </row>
    <row r="41" spans="2:42" ht="23.25">
      <c r="B41" s="19"/>
      <c r="C41" s="19"/>
      <c r="D41" s="19"/>
      <c r="E41" s="667" t="s">
        <v>78</v>
      </c>
      <c r="F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9"/>
      <c r="AE41" s="664">
        <v>4</v>
      </c>
      <c r="AF41" s="665"/>
      <c r="AG41" s="666"/>
      <c r="AH41" s="652">
        <v>2</v>
      </c>
      <c r="AI41" s="653"/>
      <c r="AJ41" s="654"/>
      <c r="AK41" s="652">
        <v>3</v>
      </c>
      <c r="AL41" s="653"/>
      <c r="AM41" s="654"/>
      <c r="AN41" s="19"/>
      <c r="AO41" s="19"/>
      <c r="AP41" s="19"/>
    </row>
    <row r="42" spans="2:42" ht="23.25">
      <c r="B42" s="19"/>
      <c r="C42" s="19"/>
      <c r="D42" s="19"/>
      <c r="E42" s="667" t="s">
        <v>47</v>
      </c>
      <c r="F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9"/>
      <c r="AE42" s="664">
        <v>5</v>
      </c>
      <c r="AF42" s="665"/>
      <c r="AG42" s="666"/>
      <c r="AH42" s="652">
        <v>4</v>
      </c>
      <c r="AI42" s="653"/>
      <c r="AJ42" s="654"/>
      <c r="AK42" s="652">
        <v>6</v>
      </c>
      <c r="AL42" s="653"/>
      <c r="AM42" s="654"/>
      <c r="AN42" s="19"/>
      <c r="AO42" s="19"/>
      <c r="AP42" s="19"/>
    </row>
    <row r="43" spans="2:42" ht="23.25">
      <c r="B43" s="19"/>
      <c r="C43" s="19"/>
      <c r="D43" s="19"/>
      <c r="E43" s="673" t="s">
        <v>29</v>
      </c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5"/>
      <c r="AE43" s="664"/>
      <c r="AF43" s="665"/>
      <c r="AG43" s="666"/>
      <c r="AH43" s="652"/>
      <c r="AI43" s="653"/>
      <c r="AJ43" s="654"/>
      <c r="AK43" s="652"/>
      <c r="AL43" s="653"/>
      <c r="AM43" s="654"/>
      <c r="AN43" s="19"/>
      <c r="AO43" s="19"/>
      <c r="AP43" s="19"/>
    </row>
    <row r="44" spans="2:73" ht="23.25">
      <c r="B44" s="19"/>
      <c r="C44" s="19"/>
      <c r="D44" s="19"/>
      <c r="E44" s="667" t="s">
        <v>47</v>
      </c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9"/>
      <c r="AE44" s="664">
        <v>6</v>
      </c>
      <c r="AF44" s="665"/>
      <c r="AG44" s="666"/>
      <c r="AH44" s="652">
        <v>4</v>
      </c>
      <c r="AI44" s="653"/>
      <c r="AJ44" s="654"/>
      <c r="AK44" s="652">
        <v>6</v>
      </c>
      <c r="AL44" s="653"/>
      <c r="AM44" s="654"/>
      <c r="AN44" s="19"/>
      <c r="AO44" s="19"/>
      <c r="AP44" s="19"/>
      <c r="AQ44" s="66"/>
      <c r="AR44" s="66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20"/>
      <c r="BF44" s="19"/>
      <c r="BG44" s="19"/>
      <c r="BH44" s="19"/>
      <c r="BI44" s="19"/>
      <c r="BJ44" s="19"/>
      <c r="BK44" s="19"/>
      <c r="BL44" s="19"/>
      <c r="BM44" s="19"/>
      <c r="BN44" s="19"/>
      <c r="BO44" s="2"/>
      <c r="BP44" s="46"/>
      <c r="BQ44" s="46"/>
      <c r="BR44" s="46"/>
      <c r="BS44" s="46"/>
      <c r="BT44" s="46"/>
      <c r="BU44" s="46"/>
    </row>
    <row r="45" spans="2:73" ht="23.25">
      <c r="B45" s="19"/>
      <c r="C45" s="19"/>
      <c r="D45" s="19"/>
      <c r="E45" s="667" t="s">
        <v>78</v>
      </c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9"/>
      <c r="AE45" s="664">
        <v>7</v>
      </c>
      <c r="AF45" s="665"/>
      <c r="AG45" s="666"/>
      <c r="AH45" s="652">
        <v>6</v>
      </c>
      <c r="AI45" s="653"/>
      <c r="AJ45" s="654"/>
      <c r="AK45" s="652">
        <v>9</v>
      </c>
      <c r="AL45" s="653"/>
      <c r="AM45" s="654"/>
      <c r="AN45" s="19"/>
      <c r="AO45" s="19"/>
      <c r="AP45" s="19"/>
      <c r="AQ45" s="66"/>
      <c r="AR45" s="66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20"/>
      <c r="BF45" s="19"/>
      <c r="BG45" s="19"/>
      <c r="BH45" s="19"/>
      <c r="BI45" s="19"/>
      <c r="BJ45" s="19"/>
      <c r="BK45" s="19"/>
      <c r="BL45" s="19"/>
      <c r="BM45" s="19"/>
      <c r="BN45" s="19"/>
      <c r="BO45" s="2"/>
      <c r="BP45" s="46"/>
      <c r="BQ45" s="46"/>
      <c r="BR45" s="46"/>
      <c r="BS45" s="46"/>
      <c r="BT45" s="46"/>
      <c r="BU45" s="46"/>
    </row>
    <row r="46" spans="2:73" ht="23.25">
      <c r="B46" s="19"/>
      <c r="C46" s="19"/>
      <c r="D46" s="1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82"/>
      <c r="AF46" s="82"/>
      <c r="AG46" s="82"/>
      <c r="AH46" s="83"/>
      <c r="AI46" s="83"/>
      <c r="AJ46" s="83"/>
      <c r="AK46" s="83"/>
      <c r="AL46" s="83"/>
      <c r="AM46" s="83"/>
      <c r="AN46" s="19"/>
      <c r="AO46" s="19"/>
      <c r="AP46" s="19"/>
      <c r="AQ46" s="66"/>
      <c r="AR46" s="66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20"/>
      <c r="BF46" s="19"/>
      <c r="BG46" s="19"/>
      <c r="BH46" s="19"/>
      <c r="BI46" s="19"/>
      <c r="BJ46" s="19"/>
      <c r="BK46" s="19"/>
      <c r="BL46" s="19"/>
      <c r="BM46" s="19"/>
      <c r="BN46" s="19"/>
      <c r="BO46" s="2"/>
      <c r="BP46" s="46"/>
      <c r="BQ46" s="46"/>
      <c r="BR46" s="46"/>
      <c r="BS46" s="46"/>
      <c r="BT46" s="46"/>
      <c r="BU46" s="46"/>
    </row>
    <row r="47" spans="1:78" ht="23.25" thickBot="1">
      <c r="A47" s="691" t="s">
        <v>166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691"/>
      <c r="BF47" s="691"/>
      <c r="BG47" s="691"/>
      <c r="BH47" s="691"/>
      <c r="BI47" s="691"/>
      <c r="BJ47" s="691"/>
      <c r="BK47" s="691"/>
      <c r="BL47" s="691"/>
      <c r="BM47" s="691"/>
      <c r="BN47" s="691"/>
      <c r="BO47" s="691"/>
      <c r="BP47" s="691"/>
      <c r="BQ47" s="691"/>
      <c r="BR47" s="691"/>
      <c r="BS47" s="691"/>
      <c r="BT47" s="691"/>
      <c r="BU47" s="691"/>
      <c r="BV47" s="691"/>
      <c r="BW47" s="691"/>
      <c r="BX47" s="691"/>
      <c r="BY47" s="51"/>
      <c r="BZ47" s="51"/>
    </row>
    <row r="48" spans="1:76" ht="39.75" customHeight="1">
      <c r="A48" s="692" t="s">
        <v>79</v>
      </c>
      <c r="B48" s="693"/>
      <c r="C48" s="696" t="s">
        <v>22</v>
      </c>
      <c r="D48" s="697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70" t="s">
        <v>31</v>
      </c>
      <c r="Y48" s="671"/>
      <c r="Z48" s="671"/>
      <c r="AA48" s="671"/>
      <c r="AB48" s="671"/>
      <c r="AC48" s="671"/>
      <c r="AD48" s="671"/>
      <c r="AE48" s="671"/>
      <c r="AF48" s="672"/>
      <c r="AG48" s="475" t="s">
        <v>49</v>
      </c>
      <c r="AH48" s="476"/>
      <c r="AI48" s="476"/>
      <c r="AJ48" s="479" t="s">
        <v>84</v>
      </c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90" t="s">
        <v>88</v>
      </c>
      <c r="BF48" s="491"/>
      <c r="BG48" s="491"/>
      <c r="BH48" s="491"/>
      <c r="BI48" s="491"/>
      <c r="BJ48" s="491"/>
      <c r="BK48" s="491"/>
      <c r="BL48" s="491"/>
      <c r="BM48" s="491"/>
      <c r="BN48" s="491"/>
      <c r="BO48" s="491"/>
      <c r="BP48" s="491"/>
      <c r="BQ48" s="491"/>
      <c r="BR48" s="491"/>
      <c r="BS48" s="491"/>
      <c r="BT48" s="492"/>
      <c r="BU48" s="482" t="s">
        <v>23</v>
      </c>
      <c r="BV48" s="483"/>
      <c r="BW48" s="483"/>
      <c r="BX48" s="484"/>
    </row>
    <row r="49" spans="1:76" ht="24" thickBot="1">
      <c r="A49" s="694"/>
      <c r="B49" s="695"/>
      <c r="C49" s="698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88" t="s">
        <v>32</v>
      </c>
      <c r="Y49" s="689"/>
      <c r="Z49" s="689"/>
      <c r="AA49" s="689"/>
      <c r="AB49" s="689"/>
      <c r="AC49" s="689"/>
      <c r="AD49" s="689"/>
      <c r="AE49" s="689"/>
      <c r="AF49" s="690"/>
      <c r="AG49" s="477"/>
      <c r="AH49" s="478"/>
      <c r="AI49" s="478"/>
      <c r="AJ49" s="481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93" t="s">
        <v>38</v>
      </c>
      <c r="BF49" s="333"/>
      <c r="BG49" s="333"/>
      <c r="BH49" s="335"/>
      <c r="BI49" s="332" t="s">
        <v>39</v>
      </c>
      <c r="BJ49" s="333"/>
      <c r="BK49" s="333"/>
      <c r="BL49" s="335"/>
      <c r="BM49" s="332" t="s">
        <v>33</v>
      </c>
      <c r="BN49" s="333"/>
      <c r="BO49" s="333"/>
      <c r="BP49" s="335"/>
      <c r="BQ49" s="332" t="s">
        <v>34</v>
      </c>
      <c r="BR49" s="333"/>
      <c r="BS49" s="333"/>
      <c r="BT49" s="334"/>
      <c r="BU49" s="485"/>
      <c r="BV49" s="486"/>
      <c r="BW49" s="486"/>
      <c r="BX49" s="487"/>
    </row>
    <row r="50" spans="1:76" ht="20.25">
      <c r="A50" s="694"/>
      <c r="B50" s="695"/>
      <c r="C50" s="698"/>
      <c r="D50" s="699"/>
      <c r="E50" s="699"/>
      <c r="F50" s="699"/>
      <c r="G50" s="699"/>
      <c r="H50" s="699"/>
      <c r="I50" s="699"/>
      <c r="J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702" t="s">
        <v>35</v>
      </c>
      <c r="Y50" s="677"/>
      <c r="Z50" s="678"/>
      <c r="AA50" s="676" t="s">
        <v>36</v>
      </c>
      <c r="AB50" s="677"/>
      <c r="AC50" s="678"/>
      <c r="AD50" s="682" t="s">
        <v>37</v>
      </c>
      <c r="AE50" s="683"/>
      <c r="AF50" s="684"/>
      <c r="AG50" s="477"/>
      <c r="AH50" s="478"/>
      <c r="AI50" s="478"/>
      <c r="AJ50" s="471" t="s">
        <v>80</v>
      </c>
      <c r="AK50" s="472"/>
      <c r="AL50" s="472"/>
      <c r="AM50" s="462" t="s">
        <v>85</v>
      </c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4"/>
      <c r="BB50" s="322" t="s">
        <v>19</v>
      </c>
      <c r="BC50" s="322"/>
      <c r="BD50" s="323"/>
      <c r="BE50" s="493" t="s">
        <v>30</v>
      </c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4"/>
      <c r="BU50" s="485"/>
      <c r="BV50" s="486"/>
      <c r="BW50" s="486"/>
      <c r="BX50" s="487"/>
    </row>
    <row r="51" spans="1:76" ht="20.25">
      <c r="A51" s="694"/>
      <c r="B51" s="695"/>
      <c r="C51" s="698"/>
      <c r="D51" s="699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703"/>
      <c r="Y51" s="680"/>
      <c r="Z51" s="681"/>
      <c r="AA51" s="679"/>
      <c r="AB51" s="680"/>
      <c r="AC51" s="681"/>
      <c r="AD51" s="685"/>
      <c r="AE51" s="686"/>
      <c r="AF51" s="687"/>
      <c r="AG51" s="477"/>
      <c r="AH51" s="478"/>
      <c r="AI51" s="478"/>
      <c r="AJ51" s="471"/>
      <c r="AK51" s="472"/>
      <c r="AL51" s="472"/>
      <c r="AM51" s="465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7"/>
      <c r="BB51" s="322"/>
      <c r="BC51" s="322"/>
      <c r="BD51" s="323"/>
      <c r="BE51" s="493">
        <v>1</v>
      </c>
      <c r="BF51" s="335"/>
      <c r="BG51" s="332">
        <v>2</v>
      </c>
      <c r="BH51" s="335"/>
      <c r="BI51" s="332">
        <v>3</v>
      </c>
      <c r="BJ51" s="335"/>
      <c r="BK51" s="332">
        <v>4</v>
      </c>
      <c r="BL51" s="335"/>
      <c r="BM51" s="332">
        <v>5</v>
      </c>
      <c r="BN51" s="335"/>
      <c r="BO51" s="332">
        <v>6</v>
      </c>
      <c r="BP51" s="335"/>
      <c r="BQ51" s="332">
        <v>7</v>
      </c>
      <c r="BR51" s="335"/>
      <c r="BS51" s="332">
        <v>8</v>
      </c>
      <c r="BT51" s="334"/>
      <c r="BU51" s="485"/>
      <c r="BV51" s="486"/>
      <c r="BW51" s="486"/>
      <c r="BX51" s="487"/>
    </row>
    <row r="52" spans="1:76" ht="21" thickBot="1">
      <c r="A52" s="694"/>
      <c r="B52" s="695"/>
      <c r="C52" s="698"/>
      <c r="D52" s="699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703"/>
      <c r="Y52" s="680"/>
      <c r="Z52" s="681"/>
      <c r="AA52" s="679"/>
      <c r="AB52" s="680"/>
      <c r="AC52" s="681"/>
      <c r="AD52" s="685"/>
      <c r="AE52" s="686"/>
      <c r="AF52" s="687"/>
      <c r="AG52" s="477"/>
      <c r="AH52" s="478"/>
      <c r="AI52" s="478"/>
      <c r="AJ52" s="471"/>
      <c r="AK52" s="472"/>
      <c r="AL52" s="472"/>
      <c r="AM52" s="322" t="s">
        <v>25</v>
      </c>
      <c r="AN52" s="322"/>
      <c r="AO52" s="322"/>
      <c r="AP52" s="468" t="s">
        <v>86</v>
      </c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70"/>
      <c r="BB52" s="322"/>
      <c r="BC52" s="322"/>
      <c r="BD52" s="323"/>
      <c r="BE52" s="336" t="s">
        <v>46</v>
      </c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8"/>
      <c r="BU52" s="485"/>
      <c r="BV52" s="486"/>
      <c r="BW52" s="486"/>
      <c r="BX52" s="487"/>
    </row>
    <row r="53" spans="1:78" ht="23.25" customHeight="1">
      <c r="A53" s="694"/>
      <c r="B53" s="695"/>
      <c r="C53" s="698"/>
      <c r="D53" s="699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703"/>
      <c r="Y53" s="680"/>
      <c r="Z53" s="681"/>
      <c r="AA53" s="679"/>
      <c r="AB53" s="680"/>
      <c r="AC53" s="681"/>
      <c r="AD53" s="685"/>
      <c r="AE53" s="686"/>
      <c r="AF53" s="687"/>
      <c r="AG53" s="477"/>
      <c r="AH53" s="478"/>
      <c r="AI53" s="478"/>
      <c r="AJ53" s="471"/>
      <c r="AK53" s="472"/>
      <c r="AL53" s="472"/>
      <c r="AM53" s="322"/>
      <c r="AN53" s="322"/>
      <c r="AO53" s="322"/>
      <c r="AP53" s="472" t="s">
        <v>81</v>
      </c>
      <c r="AQ53" s="472"/>
      <c r="AR53" s="472"/>
      <c r="AS53" s="322" t="s">
        <v>87</v>
      </c>
      <c r="AT53" s="322"/>
      <c r="AU53" s="322"/>
      <c r="AV53" s="322" t="s">
        <v>82</v>
      </c>
      <c r="AW53" s="322"/>
      <c r="AX53" s="322"/>
      <c r="AY53" s="472" t="s">
        <v>83</v>
      </c>
      <c r="AZ53" s="472"/>
      <c r="BA53" s="472"/>
      <c r="BB53" s="322"/>
      <c r="BC53" s="322"/>
      <c r="BD53" s="323"/>
      <c r="BE53" s="341">
        <f>SUMIF($D$25:$Y$25,"",$D$29:$Y$29)</f>
        <v>17</v>
      </c>
      <c r="BF53" s="328"/>
      <c r="BG53" s="328">
        <v>17</v>
      </c>
      <c r="BH53" s="328"/>
      <c r="BI53" s="328">
        <f>SUMIF($D$26:$Y$26,"",$D$29:$Y$29)</f>
        <v>17</v>
      </c>
      <c r="BJ53" s="328"/>
      <c r="BK53" s="328">
        <f>SUMIF($Z$26:$BC$26,"",$Z$29:$BC$29)</f>
        <v>15</v>
      </c>
      <c r="BL53" s="328"/>
      <c r="BM53" s="328">
        <f>SUMIF($D$27:$Y$27,"",$D$29:$Y$29)</f>
        <v>13</v>
      </c>
      <c r="BN53" s="328"/>
      <c r="BO53" s="328">
        <f>SUMIF($Z$27:$BC$27,"",$Z$29:$BC$29)</f>
        <v>13</v>
      </c>
      <c r="BP53" s="328"/>
      <c r="BQ53" s="328">
        <f>SUMIF($D$28:$Y$28,"",$D$29:$Y$29)</f>
        <v>11</v>
      </c>
      <c r="BR53" s="328"/>
      <c r="BS53" s="328">
        <f>SUMIF($Z$28:$AU$28,"",$Z$29:$AU$29)</f>
        <v>16</v>
      </c>
      <c r="BT53" s="339"/>
      <c r="BU53" s="486"/>
      <c r="BV53" s="486"/>
      <c r="BW53" s="486"/>
      <c r="BX53" s="487"/>
      <c r="BY53" s="109"/>
      <c r="BZ53" s="109"/>
    </row>
    <row r="54" spans="1:78" ht="70.5" customHeight="1" thickBot="1">
      <c r="A54" s="694"/>
      <c r="B54" s="695"/>
      <c r="C54" s="700"/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3"/>
      <c r="Y54" s="680"/>
      <c r="Z54" s="681"/>
      <c r="AA54" s="679"/>
      <c r="AB54" s="680"/>
      <c r="AC54" s="681"/>
      <c r="AD54" s="685"/>
      <c r="AE54" s="686"/>
      <c r="AF54" s="687"/>
      <c r="AG54" s="477"/>
      <c r="AH54" s="478"/>
      <c r="AI54" s="478"/>
      <c r="AJ54" s="473"/>
      <c r="AK54" s="474"/>
      <c r="AL54" s="474"/>
      <c r="AM54" s="324"/>
      <c r="AN54" s="324"/>
      <c r="AO54" s="324"/>
      <c r="AP54" s="474"/>
      <c r="AQ54" s="474"/>
      <c r="AR54" s="474"/>
      <c r="AS54" s="324"/>
      <c r="AT54" s="324"/>
      <c r="AU54" s="324"/>
      <c r="AV54" s="324"/>
      <c r="AW54" s="324"/>
      <c r="AX54" s="324"/>
      <c r="AY54" s="474"/>
      <c r="AZ54" s="474"/>
      <c r="BA54" s="474"/>
      <c r="BB54" s="324"/>
      <c r="BC54" s="324"/>
      <c r="BD54" s="325"/>
      <c r="BE54" s="342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40"/>
      <c r="BU54" s="488"/>
      <c r="BV54" s="488"/>
      <c r="BW54" s="488"/>
      <c r="BX54" s="489"/>
      <c r="BY54" s="43"/>
      <c r="BZ54" s="43"/>
    </row>
    <row r="55" spans="1:78" s="109" customFormat="1" ht="24" thickBot="1">
      <c r="A55" s="657">
        <v>1</v>
      </c>
      <c r="B55" s="658"/>
      <c r="C55" s="663">
        <v>2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657">
        <v>3</v>
      </c>
      <c r="Y55" s="636"/>
      <c r="Z55" s="368"/>
      <c r="AA55" s="635">
        <v>4</v>
      </c>
      <c r="AB55" s="636"/>
      <c r="AC55" s="368"/>
      <c r="AD55" s="635">
        <v>5</v>
      </c>
      <c r="AE55" s="636"/>
      <c r="AF55" s="636"/>
      <c r="AG55" s="638">
        <v>6</v>
      </c>
      <c r="AH55" s="639"/>
      <c r="AI55" s="640"/>
      <c r="AJ55" s="460">
        <v>7</v>
      </c>
      <c r="AK55" s="461"/>
      <c r="AL55" s="461"/>
      <c r="AM55" s="461">
        <v>8</v>
      </c>
      <c r="AN55" s="461"/>
      <c r="AO55" s="461"/>
      <c r="AP55" s="461">
        <v>9</v>
      </c>
      <c r="AQ55" s="461"/>
      <c r="AR55" s="461"/>
      <c r="AS55" s="461">
        <v>10</v>
      </c>
      <c r="AT55" s="461"/>
      <c r="AU55" s="461"/>
      <c r="AV55" s="461">
        <v>11</v>
      </c>
      <c r="AW55" s="461"/>
      <c r="AX55" s="461"/>
      <c r="AY55" s="461">
        <v>12</v>
      </c>
      <c r="AZ55" s="461"/>
      <c r="BA55" s="461"/>
      <c r="BB55" s="461">
        <v>13</v>
      </c>
      <c r="BC55" s="461"/>
      <c r="BD55" s="704"/>
      <c r="BE55" s="371">
        <v>14</v>
      </c>
      <c r="BF55" s="331"/>
      <c r="BG55" s="330">
        <v>15</v>
      </c>
      <c r="BH55" s="331"/>
      <c r="BI55" s="330">
        <v>16</v>
      </c>
      <c r="BJ55" s="331"/>
      <c r="BK55" s="330">
        <v>17</v>
      </c>
      <c r="BL55" s="331"/>
      <c r="BM55" s="330">
        <v>18</v>
      </c>
      <c r="BN55" s="331"/>
      <c r="BO55" s="330">
        <v>19</v>
      </c>
      <c r="BP55" s="331"/>
      <c r="BQ55" s="330">
        <v>20</v>
      </c>
      <c r="BR55" s="331"/>
      <c r="BS55" s="330">
        <v>21</v>
      </c>
      <c r="BT55" s="459"/>
      <c r="BU55" s="368">
        <v>22</v>
      </c>
      <c r="BV55" s="369"/>
      <c r="BW55" s="369"/>
      <c r="BX55" s="370"/>
      <c r="BY55" s="43"/>
      <c r="BZ55" s="43"/>
    </row>
    <row r="56" spans="1:78" s="43" customFormat="1" ht="23.25" thickBot="1">
      <c r="A56" s="655" t="s">
        <v>89</v>
      </c>
      <c r="B56" s="656"/>
      <c r="C56" s="659" t="s">
        <v>148</v>
      </c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1"/>
      <c r="X56" s="293"/>
      <c r="Y56" s="294"/>
      <c r="Z56" s="662"/>
      <c r="AA56" s="634"/>
      <c r="AB56" s="294"/>
      <c r="AC56" s="662"/>
      <c r="AD56" s="634"/>
      <c r="AE56" s="294"/>
      <c r="AF56" s="294"/>
      <c r="AG56" s="293">
        <f>SUM(AG57,AG67,AG94)</f>
        <v>180</v>
      </c>
      <c r="AH56" s="294"/>
      <c r="AI56" s="295"/>
      <c r="AJ56" s="293">
        <f>SUM(AJ57,AJ67,AJ94)</f>
        <v>5400</v>
      </c>
      <c r="AK56" s="294"/>
      <c r="AL56" s="295"/>
      <c r="AM56" s="293">
        <f>SUM(AM57,AM67,AM94)</f>
        <v>2118</v>
      </c>
      <c r="AN56" s="294"/>
      <c r="AO56" s="295"/>
      <c r="AP56" s="293">
        <f>SUM(AP57,AP67,AP94)</f>
        <v>704</v>
      </c>
      <c r="AQ56" s="294"/>
      <c r="AR56" s="295"/>
      <c r="AS56" s="293">
        <f>SUM(AS57,AS67,AS94)</f>
        <v>359</v>
      </c>
      <c r="AT56" s="294"/>
      <c r="AU56" s="295"/>
      <c r="AV56" s="293">
        <f>SUM(AV57,AV67,AV94)</f>
        <v>266</v>
      </c>
      <c r="AW56" s="294"/>
      <c r="AX56" s="295"/>
      <c r="AY56" s="293">
        <f>SUM(AY57,AY67,AY94)</f>
        <v>789</v>
      </c>
      <c r="AZ56" s="294"/>
      <c r="BA56" s="295"/>
      <c r="BB56" s="293">
        <f>SUM(BB57,BB67,BB94)</f>
        <v>3282</v>
      </c>
      <c r="BC56" s="294"/>
      <c r="BD56" s="295"/>
      <c r="BE56" s="189">
        <f>SUM(BE57:BF99)</f>
        <v>24</v>
      </c>
      <c r="BF56" s="321"/>
      <c r="BG56" s="189">
        <f>SUM(BG57:BH99)</f>
        <v>24</v>
      </c>
      <c r="BH56" s="321"/>
      <c r="BI56" s="189">
        <f>SUM(BI57:BJ99)</f>
        <v>20</v>
      </c>
      <c r="BJ56" s="321"/>
      <c r="BK56" s="189">
        <f>SUM(BK57:BL99)</f>
        <v>15</v>
      </c>
      <c r="BL56" s="321"/>
      <c r="BM56" s="189">
        <f>SUM(BM57:BN99)</f>
        <v>24</v>
      </c>
      <c r="BN56" s="321"/>
      <c r="BO56" s="189">
        <f>SUM(BO57:BP99)</f>
        <v>9</v>
      </c>
      <c r="BP56" s="321"/>
      <c r="BQ56" s="189">
        <f>SUM(BQ57:BR99)</f>
        <v>11</v>
      </c>
      <c r="BR56" s="321"/>
      <c r="BS56" s="189">
        <f>SUM(BS57:BT99)</f>
        <v>12</v>
      </c>
      <c r="BT56" s="321"/>
      <c r="BU56" s="638"/>
      <c r="BV56" s="639"/>
      <c r="BW56" s="639"/>
      <c r="BX56" s="640"/>
      <c r="BY56" s="107"/>
      <c r="BZ56" s="107"/>
    </row>
    <row r="57" spans="1:78" s="43" customFormat="1" ht="45" customHeight="1" thickBot="1">
      <c r="A57" s="646" t="s">
        <v>128</v>
      </c>
      <c r="B57" s="647"/>
      <c r="C57" s="648" t="s">
        <v>126</v>
      </c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50"/>
      <c r="X57" s="316"/>
      <c r="Y57" s="317"/>
      <c r="Z57" s="651"/>
      <c r="AA57" s="637"/>
      <c r="AB57" s="317"/>
      <c r="AC57" s="651"/>
      <c r="AD57" s="637"/>
      <c r="AE57" s="317"/>
      <c r="AF57" s="318"/>
      <c r="AG57" s="316">
        <f>SUM(AG58:AI66)</f>
        <v>30</v>
      </c>
      <c r="AH57" s="317"/>
      <c r="AI57" s="318"/>
      <c r="AJ57" s="316">
        <f>SUM(AJ58:AL66)</f>
        <v>900</v>
      </c>
      <c r="AK57" s="317"/>
      <c r="AL57" s="318"/>
      <c r="AM57" s="316">
        <f>SUM(AM58:AO66)</f>
        <v>366</v>
      </c>
      <c r="AN57" s="317"/>
      <c r="AO57" s="318"/>
      <c r="AP57" s="316">
        <f>SUM(AP58:AR66)</f>
        <v>138</v>
      </c>
      <c r="AQ57" s="317"/>
      <c r="AR57" s="318"/>
      <c r="AS57" s="316">
        <f>SUM(AS58:AU66)</f>
        <v>124</v>
      </c>
      <c r="AT57" s="317"/>
      <c r="AU57" s="318"/>
      <c r="AV57" s="316">
        <f>SUM(AV58:AX66)</f>
        <v>104</v>
      </c>
      <c r="AW57" s="317"/>
      <c r="AX57" s="318"/>
      <c r="AY57" s="316">
        <f>SUM(AY58:BA66)</f>
        <v>0</v>
      </c>
      <c r="AZ57" s="317"/>
      <c r="BA57" s="318"/>
      <c r="BB57" s="316">
        <f>SUM(BB58:BD66)</f>
        <v>534</v>
      </c>
      <c r="BC57" s="317"/>
      <c r="BD57" s="318"/>
      <c r="BE57" s="252"/>
      <c r="BF57" s="320"/>
      <c r="BG57" s="367"/>
      <c r="BH57" s="320"/>
      <c r="BI57" s="319"/>
      <c r="BJ57" s="320"/>
      <c r="BK57" s="319"/>
      <c r="BL57" s="320"/>
      <c r="BM57" s="320"/>
      <c r="BN57" s="179"/>
      <c r="BO57" s="320"/>
      <c r="BP57" s="179"/>
      <c r="BQ57" s="372"/>
      <c r="BR57" s="373"/>
      <c r="BS57" s="320"/>
      <c r="BT57" s="319"/>
      <c r="BU57" s="1261"/>
      <c r="BV57" s="1262"/>
      <c r="BW57" s="1262"/>
      <c r="BX57" s="1263"/>
      <c r="BY57" s="107"/>
      <c r="BZ57" s="107"/>
    </row>
    <row r="58" spans="1:96" ht="23.25">
      <c r="A58" s="600" t="s">
        <v>129</v>
      </c>
      <c r="B58" s="601"/>
      <c r="C58" s="641" t="s">
        <v>41</v>
      </c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642"/>
      <c r="W58" s="643"/>
      <c r="X58" s="245">
        <v>2</v>
      </c>
      <c r="Y58" s="457"/>
      <c r="Z58" s="457"/>
      <c r="AA58" s="457"/>
      <c r="AB58" s="457"/>
      <c r="AC58" s="457"/>
      <c r="AD58" s="457"/>
      <c r="AE58" s="457"/>
      <c r="AF58" s="243"/>
      <c r="AG58" s="600">
        <v>3</v>
      </c>
      <c r="AH58" s="644"/>
      <c r="AI58" s="645"/>
      <c r="AJ58" s="515">
        <f aca="true" t="shared" si="0" ref="AJ58:AJ66">MMULT(AG58,30)</f>
        <v>90</v>
      </c>
      <c r="AK58" s="516"/>
      <c r="AL58" s="516"/>
      <c r="AM58" s="314">
        <f aca="true" t="shared" si="1" ref="AM58:AM66">SUM(AP58:BA58)</f>
        <v>34</v>
      </c>
      <c r="AN58" s="314"/>
      <c r="AO58" s="314"/>
      <c r="AP58" s="314">
        <v>12</v>
      </c>
      <c r="AQ58" s="314"/>
      <c r="AR58" s="314"/>
      <c r="AS58" s="314">
        <v>22</v>
      </c>
      <c r="AT58" s="314"/>
      <c r="AU58" s="314"/>
      <c r="AV58" s="314"/>
      <c r="AW58" s="314"/>
      <c r="AX58" s="314"/>
      <c r="AY58" s="314"/>
      <c r="AZ58" s="314"/>
      <c r="BA58" s="315"/>
      <c r="BB58" s="326">
        <f aca="true" t="shared" si="2" ref="BB58:BB66">AJ58-AM58</f>
        <v>56</v>
      </c>
      <c r="BC58" s="314"/>
      <c r="BD58" s="327"/>
      <c r="BE58" s="229"/>
      <c r="BF58" s="215"/>
      <c r="BG58" s="215">
        <v>2</v>
      </c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6"/>
      <c r="BU58" s="1264" t="s">
        <v>304</v>
      </c>
      <c r="BV58" s="1265"/>
      <c r="BW58" s="1265"/>
      <c r="BX58" s="1266"/>
      <c r="CC58" s="229"/>
      <c r="CD58" s="215"/>
      <c r="CE58" s="215">
        <v>3</v>
      </c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6"/>
    </row>
    <row r="59" spans="1:96" ht="23.25">
      <c r="A59" s="610" t="s">
        <v>130</v>
      </c>
      <c r="B59" s="611"/>
      <c r="C59" s="616" t="s">
        <v>220</v>
      </c>
      <c r="D59" s="617">
        <v>1</v>
      </c>
      <c r="E59" s="617"/>
      <c r="F59" s="617"/>
      <c r="G59" s="617">
        <v>3</v>
      </c>
      <c r="H59" s="617">
        <v>90</v>
      </c>
      <c r="I59" s="617">
        <v>34</v>
      </c>
      <c r="J59" s="617">
        <v>18</v>
      </c>
      <c r="K59" s="617"/>
      <c r="L59" s="617">
        <v>16</v>
      </c>
      <c r="M59" s="617"/>
      <c r="N59" s="617">
        <v>56</v>
      </c>
      <c r="O59" s="617">
        <v>2</v>
      </c>
      <c r="P59" s="617"/>
      <c r="Q59" s="617"/>
      <c r="R59" s="617"/>
      <c r="S59" s="617"/>
      <c r="T59" s="617"/>
      <c r="U59" s="617"/>
      <c r="V59" s="617"/>
      <c r="W59" s="618" t="s">
        <v>213</v>
      </c>
      <c r="X59" s="242">
        <v>1</v>
      </c>
      <c r="Y59" s="419"/>
      <c r="Z59" s="419"/>
      <c r="AA59" s="419"/>
      <c r="AB59" s="419"/>
      <c r="AC59" s="419"/>
      <c r="AD59" s="419"/>
      <c r="AE59" s="419"/>
      <c r="AF59" s="240"/>
      <c r="AG59" s="610">
        <v>3</v>
      </c>
      <c r="AH59" s="706"/>
      <c r="AI59" s="707"/>
      <c r="AJ59" s="402">
        <f t="shared" si="0"/>
        <v>90</v>
      </c>
      <c r="AK59" s="498"/>
      <c r="AL59" s="498"/>
      <c r="AM59" s="310">
        <f t="shared" si="1"/>
        <v>34</v>
      </c>
      <c r="AN59" s="310"/>
      <c r="AO59" s="310"/>
      <c r="AP59" s="310">
        <v>18</v>
      </c>
      <c r="AQ59" s="310"/>
      <c r="AR59" s="310"/>
      <c r="AS59" s="310"/>
      <c r="AT59" s="310"/>
      <c r="AU59" s="310"/>
      <c r="AV59" s="310">
        <v>16</v>
      </c>
      <c r="AW59" s="310"/>
      <c r="AX59" s="310"/>
      <c r="AY59" s="310"/>
      <c r="AZ59" s="310"/>
      <c r="BA59" s="311"/>
      <c r="BB59" s="312">
        <f t="shared" si="2"/>
        <v>56</v>
      </c>
      <c r="BC59" s="310"/>
      <c r="BD59" s="313"/>
      <c r="BE59" s="214">
        <v>2</v>
      </c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152"/>
      <c r="BU59" s="1267" t="s">
        <v>306</v>
      </c>
      <c r="BV59" s="1268"/>
      <c r="BW59" s="1268"/>
      <c r="BX59" s="1269"/>
      <c r="CC59" s="214">
        <v>3</v>
      </c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152"/>
    </row>
    <row r="60" spans="1:96" ht="23.25">
      <c r="A60" s="610" t="s">
        <v>131</v>
      </c>
      <c r="B60" s="611"/>
      <c r="C60" s="616" t="s">
        <v>221</v>
      </c>
      <c r="D60" s="617">
        <v>2</v>
      </c>
      <c r="E60" s="617"/>
      <c r="F60" s="617"/>
      <c r="G60" s="617">
        <v>3</v>
      </c>
      <c r="H60" s="617">
        <v>90</v>
      </c>
      <c r="I60" s="617">
        <v>34</v>
      </c>
      <c r="J60" s="617">
        <v>18</v>
      </c>
      <c r="K60" s="617"/>
      <c r="L60" s="617">
        <v>16</v>
      </c>
      <c r="M60" s="617"/>
      <c r="N60" s="617">
        <v>56</v>
      </c>
      <c r="O60" s="617"/>
      <c r="P60" s="617">
        <v>2</v>
      </c>
      <c r="Q60" s="617"/>
      <c r="R60" s="617"/>
      <c r="S60" s="617"/>
      <c r="T60" s="617"/>
      <c r="U60" s="617"/>
      <c r="V60" s="617"/>
      <c r="W60" s="618" t="s">
        <v>216</v>
      </c>
      <c r="X60" s="242">
        <v>2</v>
      </c>
      <c r="Y60" s="419"/>
      <c r="Z60" s="419"/>
      <c r="AA60" s="419"/>
      <c r="AB60" s="419"/>
      <c r="AC60" s="419"/>
      <c r="AD60" s="419"/>
      <c r="AE60" s="419"/>
      <c r="AF60" s="240"/>
      <c r="AG60" s="610">
        <v>3</v>
      </c>
      <c r="AH60" s="706"/>
      <c r="AI60" s="707"/>
      <c r="AJ60" s="402">
        <f>MMULT(AG60,30)</f>
        <v>90</v>
      </c>
      <c r="AK60" s="498"/>
      <c r="AL60" s="498"/>
      <c r="AM60" s="310">
        <f>SUM(AP60:BA60)</f>
        <v>34</v>
      </c>
      <c r="AN60" s="310"/>
      <c r="AO60" s="310"/>
      <c r="AP60" s="310">
        <v>18</v>
      </c>
      <c r="AQ60" s="310"/>
      <c r="AR60" s="310"/>
      <c r="AS60" s="310"/>
      <c r="AT60" s="310"/>
      <c r="AU60" s="310"/>
      <c r="AV60" s="310">
        <v>16</v>
      </c>
      <c r="AW60" s="310"/>
      <c r="AX60" s="310"/>
      <c r="AY60" s="310"/>
      <c r="AZ60" s="310"/>
      <c r="BA60" s="311"/>
      <c r="BB60" s="312">
        <f>AJ60-AM60</f>
        <v>56</v>
      </c>
      <c r="BC60" s="310"/>
      <c r="BD60" s="313"/>
      <c r="BE60" s="214"/>
      <c r="BF60" s="213"/>
      <c r="BG60" s="213">
        <v>2</v>
      </c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152"/>
      <c r="BU60" s="374" t="s">
        <v>286</v>
      </c>
      <c r="BV60" s="375"/>
      <c r="BW60" s="375"/>
      <c r="BX60" s="376"/>
      <c r="CC60" s="214"/>
      <c r="CD60" s="213"/>
      <c r="CE60" s="213">
        <v>3</v>
      </c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152"/>
    </row>
    <row r="61" spans="1:96" ht="23.25">
      <c r="A61" s="610" t="s">
        <v>132</v>
      </c>
      <c r="B61" s="611"/>
      <c r="C61" s="616" t="s">
        <v>222</v>
      </c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17"/>
      <c r="S61" s="617"/>
      <c r="T61" s="617"/>
      <c r="U61" s="617"/>
      <c r="V61" s="617"/>
      <c r="W61" s="618"/>
      <c r="X61" s="242">
        <v>4</v>
      </c>
      <c r="Y61" s="419"/>
      <c r="Z61" s="419"/>
      <c r="AA61" s="419"/>
      <c r="AB61" s="419"/>
      <c r="AC61" s="419"/>
      <c r="AD61" s="419"/>
      <c r="AE61" s="419"/>
      <c r="AF61" s="240"/>
      <c r="AG61" s="610">
        <v>3</v>
      </c>
      <c r="AH61" s="706"/>
      <c r="AI61" s="707"/>
      <c r="AJ61" s="402">
        <f>MMULT(AG61,30)</f>
        <v>90</v>
      </c>
      <c r="AK61" s="498"/>
      <c r="AL61" s="498"/>
      <c r="AM61" s="310">
        <f>SUM(AP61:BA61)</f>
        <v>30</v>
      </c>
      <c r="AN61" s="310"/>
      <c r="AO61" s="310"/>
      <c r="AP61" s="310">
        <v>18</v>
      </c>
      <c r="AQ61" s="310"/>
      <c r="AR61" s="310"/>
      <c r="AS61" s="310"/>
      <c r="AT61" s="310"/>
      <c r="AU61" s="310"/>
      <c r="AV61" s="310">
        <v>12</v>
      </c>
      <c r="AW61" s="310"/>
      <c r="AX61" s="310"/>
      <c r="AY61" s="310"/>
      <c r="AZ61" s="310"/>
      <c r="BA61" s="311"/>
      <c r="BB61" s="312">
        <f>AJ61-AM61</f>
        <v>60</v>
      </c>
      <c r="BC61" s="310"/>
      <c r="BD61" s="313"/>
      <c r="BE61" s="214"/>
      <c r="BF61" s="213"/>
      <c r="BG61" s="213"/>
      <c r="BH61" s="213"/>
      <c r="BI61" s="213"/>
      <c r="BJ61" s="213"/>
      <c r="BK61" s="213">
        <v>2</v>
      </c>
      <c r="BL61" s="213"/>
      <c r="BM61" s="213"/>
      <c r="BN61" s="213"/>
      <c r="BO61" s="213"/>
      <c r="BP61" s="213"/>
      <c r="BQ61" s="213"/>
      <c r="BR61" s="213"/>
      <c r="BS61" s="213"/>
      <c r="BT61" s="152"/>
      <c r="BU61" s="978" t="s">
        <v>287</v>
      </c>
      <c r="BV61" s="979"/>
      <c r="BW61" s="979"/>
      <c r="BX61" s="980"/>
      <c r="CC61" s="214"/>
      <c r="CD61" s="213"/>
      <c r="CE61" s="213"/>
      <c r="CF61" s="213"/>
      <c r="CG61" s="213"/>
      <c r="CH61" s="213"/>
      <c r="CI61" s="213">
        <v>3</v>
      </c>
      <c r="CJ61" s="213"/>
      <c r="CK61" s="213"/>
      <c r="CL61" s="213"/>
      <c r="CM61" s="213"/>
      <c r="CN61" s="213"/>
      <c r="CO61" s="213"/>
      <c r="CP61" s="213"/>
      <c r="CQ61" s="213"/>
      <c r="CR61" s="152"/>
    </row>
    <row r="62" spans="1:96" ht="23.25">
      <c r="A62" s="610" t="s">
        <v>133</v>
      </c>
      <c r="B62" s="611"/>
      <c r="C62" s="619" t="s">
        <v>225</v>
      </c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1"/>
      <c r="X62" s="708">
        <v>4</v>
      </c>
      <c r="Y62" s="498"/>
      <c r="Z62" s="498"/>
      <c r="AA62" s="498"/>
      <c r="AB62" s="498"/>
      <c r="AC62" s="498"/>
      <c r="AD62" s="498"/>
      <c r="AE62" s="498"/>
      <c r="AF62" s="709"/>
      <c r="AG62" s="610">
        <v>3</v>
      </c>
      <c r="AH62" s="706"/>
      <c r="AI62" s="707"/>
      <c r="AJ62" s="402">
        <f>MMULT(AG62,30)</f>
        <v>90</v>
      </c>
      <c r="AK62" s="498"/>
      <c r="AL62" s="498"/>
      <c r="AM62" s="310">
        <f>SUM(AP62:BA62)</f>
        <v>30</v>
      </c>
      <c r="AN62" s="310"/>
      <c r="AO62" s="310"/>
      <c r="AP62" s="976">
        <v>18</v>
      </c>
      <c r="AQ62" s="976"/>
      <c r="AR62" s="976"/>
      <c r="AS62" s="976"/>
      <c r="AT62" s="976"/>
      <c r="AU62" s="976"/>
      <c r="AV62" s="976">
        <v>12</v>
      </c>
      <c r="AW62" s="976"/>
      <c r="AX62" s="976"/>
      <c r="AY62" s="310"/>
      <c r="AZ62" s="310"/>
      <c r="BA62" s="313"/>
      <c r="BB62" s="929">
        <f>AJ62-AM62</f>
        <v>60</v>
      </c>
      <c r="BC62" s="310"/>
      <c r="BD62" s="313"/>
      <c r="BE62" s="214"/>
      <c r="BF62" s="213"/>
      <c r="BG62" s="213"/>
      <c r="BH62" s="213"/>
      <c r="BI62" s="213"/>
      <c r="BJ62" s="213"/>
      <c r="BK62" s="213">
        <v>2</v>
      </c>
      <c r="BL62" s="213"/>
      <c r="BM62" s="213"/>
      <c r="BN62" s="213"/>
      <c r="BO62" s="213"/>
      <c r="BP62" s="213"/>
      <c r="BQ62" s="213"/>
      <c r="BR62" s="213"/>
      <c r="BS62" s="213"/>
      <c r="BT62" s="152"/>
      <c r="BU62" s="343" t="s">
        <v>288</v>
      </c>
      <c r="BV62" s="162"/>
      <c r="BW62" s="162"/>
      <c r="BX62" s="163"/>
      <c r="CC62" s="214"/>
      <c r="CD62" s="213"/>
      <c r="CE62" s="213"/>
      <c r="CF62" s="213"/>
      <c r="CG62" s="213"/>
      <c r="CH62" s="213"/>
      <c r="CI62" s="213">
        <v>3</v>
      </c>
      <c r="CJ62" s="213"/>
      <c r="CK62" s="213"/>
      <c r="CL62" s="213"/>
      <c r="CM62" s="213"/>
      <c r="CN62" s="213"/>
      <c r="CO62" s="213"/>
      <c r="CP62" s="213"/>
      <c r="CQ62" s="213"/>
      <c r="CR62" s="152"/>
    </row>
    <row r="63" spans="1:96" ht="23.25">
      <c r="A63" s="610" t="s">
        <v>134</v>
      </c>
      <c r="B63" s="611"/>
      <c r="C63" s="619" t="s">
        <v>223</v>
      </c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1"/>
      <c r="X63" s="708">
        <v>3</v>
      </c>
      <c r="Y63" s="498"/>
      <c r="Z63" s="498"/>
      <c r="AA63" s="498"/>
      <c r="AB63" s="498"/>
      <c r="AC63" s="498"/>
      <c r="AD63" s="498"/>
      <c r="AE63" s="498"/>
      <c r="AF63" s="709"/>
      <c r="AG63" s="610">
        <v>3</v>
      </c>
      <c r="AH63" s="706"/>
      <c r="AI63" s="707"/>
      <c r="AJ63" s="402">
        <f>MMULT(AG63,30)</f>
        <v>90</v>
      </c>
      <c r="AK63" s="498"/>
      <c r="AL63" s="498"/>
      <c r="AM63" s="310">
        <f>SUM(AP63:BA63)</f>
        <v>34</v>
      </c>
      <c r="AN63" s="310"/>
      <c r="AO63" s="310"/>
      <c r="AP63" s="976">
        <v>18</v>
      </c>
      <c r="AQ63" s="976"/>
      <c r="AR63" s="976"/>
      <c r="AS63" s="976"/>
      <c r="AT63" s="976"/>
      <c r="AU63" s="976"/>
      <c r="AV63" s="976">
        <v>16</v>
      </c>
      <c r="AW63" s="976"/>
      <c r="AX63" s="976"/>
      <c r="AY63" s="310"/>
      <c r="AZ63" s="310"/>
      <c r="BA63" s="313"/>
      <c r="BB63" s="929">
        <f>AJ63-AM63</f>
        <v>56</v>
      </c>
      <c r="BC63" s="310"/>
      <c r="BD63" s="313"/>
      <c r="BE63" s="214"/>
      <c r="BF63" s="213"/>
      <c r="BG63" s="213"/>
      <c r="BH63" s="213"/>
      <c r="BI63" s="213">
        <v>2</v>
      </c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152"/>
      <c r="BU63" s="343" t="s">
        <v>289</v>
      </c>
      <c r="BV63" s="162"/>
      <c r="BW63" s="162"/>
      <c r="BX63" s="163"/>
      <c r="CC63" s="214"/>
      <c r="CD63" s="213"/>
      <c r="CE63" s="213"/>
      <c r="CF63" s="213"/>
      <c r="CG63" s="213">
        <v>3</v>
      </c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152"/>
    </row>
    <row r="64" spans="1:96" ht="23.25">
      <c r="A64" s="610" t="s">
        <v>135</v>
      </c>
      <c r="B64" s="611"/>
      <c r="C64" s="619" t="s">
        <v>40</v>
      </c>
      <c r="D64" s="620">
        <v>2</v>
      </c>
      <c r="E64" s="620"/>
      <c r="F64" s="620"/>
      <c r="G64" s="620">
        <v>6</v>
      </c>
      <c r="H64" s="620">
        <v>180</v>
      </c>
      <c r="I64" s="620">
        <v>102</v>
      </c>
      <c r="J64" s="620"/>
      <c r="K64" s="620">
        <v>102</v>
      </c>
      <c r="L64" s="620"/>
      <c r="M64" s="620"/>
      <c r="N64" s="620">
        <v>78</v>
      </c>
      <c r="O64" s="620">
        <v>3</v>
      </c>
      <c r="P64" s="620">
        <v>3</v>
      </c>
      <c r="Q64" s="620"/>
      <c r="R64" s="620"/>
      <c r="S64" s="620"/>
      <c r="T64" s="620"/>
      <c r="U64" s="620"/>
      <c r="V64" s="620"/>
      <c r="W64" s="621" t="s">
        <v>217</v>
      </c>
      <c r="X64" s="242">
        <v>2</v>
      </c>
      <c r="Y64" s="419"/>
      <c r="Z64" s="419"/>
      <c r="AA64" s="419"/>
      <c r="AB64" s="419"/>
      <c r="AC64" s="419"/>
      <c r="AD64" s="419"/>
      <c r="AE64" s="419"/>
      <c r="AF64" s="240"/>
      <c r="AG64" s="610">
        <v>6</v>
      </c>
      <c r="AH64" s="706"/>
      <c r="AI64" s="707"/>
      <c r="AJ64" s="402">
        <f t="shared" si="0"/>
        <v>180</v>
      </c>
      <c r="AK64" s="498"/>
      <c r="AL64" s="498"/>
      <c r="AM64" s="310">
        <f t="shared" si="1"/>
        <v>102</v>
      </c>
      <c r="AN64" s="310"/>
      <c r="AO64" s="310"/>
      <c r="AP64" s="310"/>
      <c r="AQ64" s="310"/>
      <c r="AR64" s="310"/>
      <c r="AS64" s="310">
        <v>102</v>
      </c>
      <c r="AT64" s="310"/>
      <c r="AU64" s="310"/>
      <c r="AV64" s="310"/>
      <c r="AW64" s="310"/>
      <c r="AX64" s="310"/>
      <c r="AY64" s="310"/>
      <c r="AZ64" s="310"/>
      <c r="BA64" s="311"/>
      <c r="BB64" s="312">
        <f t="shared" si="2"/>
        <v>78</v>
      </c>
      <c r="BC64" s="310"/>
      <c r="BD64" s="313"/>
      <c r="BE64" s="214">
        <v>3</v>
      </c>
      <c r="BF64" s="213"/>
      <c r="BG64" s="213">
        <v>3</v>
      </c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1270"/>
      <c r="BT64" s="1271"/>
      <c r="BU64" s="1272" t="s">
        <v>305</v>
      </c>
      <c r="BV64" s="1273"/>
      <c r="BW64" s="1273"/>
      <c r="BX64" s="1274"/>
      <c r="CC64" s="214">
        <v>3</v>
      </c>
      <c r="CD64" s="213"/>
      <c r="CE64" s="213">
        <v>3</v>
      </c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152"/>
    </row>
    <row r="65" spans="1:96" ht="23.25">
      <c r="A65" s="743" t="s">
        <v>162</v>
      </c>
      <c r="B65" s="745"/>
      <c r="C65" s="981" t="s">
        <v>264</v>
      </c>
      <c r="D65" s="982"/>
      <c r="E65" s="982"/>
      <c r="F65" s="982"/>
      <c r="G65" s="982"/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2"/>
      <c r="T65" s="982"/>
      <c r="U65" s="982"/>
      <c r="V65" s="982"/>
      <c r="W65" s="983"/>
      <c r="X65" s="435">
        <v>1</v>
      </c>
      <c r="Y65" s="241"/>
      <c r="Z65" s="242"/>
      <c r="AA65" s="240"/>
      <c r="AB65" s="241"/>
      <c r="AC65" s="242"/>
      <c r="AD65" s="240"/>
      <c r="AE65" s="241"/>
      <c r="AF65" s="738"/>
      <c r="AG65" s="743">
        <v>3</v>
      </c>
      <c r="AH65" s="744"/>
      <c r="AI65" s="745"/>
      <c r="AJ65" s="734">
        <f>MMULT(AG65,30)</f>
        <v>90</v>
      </c>
      <c r="AK65" s="735"/>
      <c r="AL65" s="708"/>
      <c r="AM65" s="313">
        <v>34</v>
      </c>
      <c r="AN65" s="156"/>
      <c r="AO65" s="312"/>
      <c r="AP65" s="313">
        <v>18</v>
      </c>
      <c r="AQ65" s="156"/>
      <c r="AR65" s="312"/>
      <c r="AS65" s="313"/>
      <c r="AT65" s="156"/>
      <c r="AU65" s="312"/>
      <c r="AV65" s="313">
        <v>16</v>
      </c>
      <c r="AW65" s="156"/>
      <c r="AX65" s="312"/>
      <c r="AY65" s="313"/>
      <c r="AZ65" s="156"/>
      <c r="BA65" s="157"/>
      <c r="BB65" s="155">
        <v>56</v>
      </c>
      <c r="BC65" s="156"/>
      <c r="BD65" s="157"/>
      <c r="BE65" s="158">
        <v>2</v>
      </c>
      <c r="BF65" s="153"/>
      <c r="BG65" s="152"/>
      <c r="BH65" s="153"/>
      <c r="BI65" s="152"/>
      <c r="BJ65" s="153"/>
      <c r="BK65" s="152"/>
      <c r="BL65" s="153"/>
      <c r="BM65" s="152"/>
      <c r="BN65" s="153"/>
      <c r="BO65" s="152"/>
      <c r="BP65" s="153"/>
      <c r="BQ65" s="152"/>
      <c r="BR65" s="153"/>
      <c r="BS65" s="1271"/>
      <c r="BT65" s="1275"/>
      <c r="BU65" s="1267" t="s">
        <v>307</v>
      </c>
      <c r="BV65" s="1268"/>
      <c r="BW65" s="1268"/>
      <c r="BX65" s="1269"/>
      <c r="CC65" s="117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9"/>
    </row>
    <row r="66" spans="1:96" ht="24" thickBot="1">
      <c r="A66" s="614" t="s">
        <v>263</v>
      </c>
      <c r="B66" s="615"/>
      <c r="C66" s="624" t="s">
        <v>224</v>
      </c>
      <c r="D66" s="625"/>
      <c r="E66" s="625"/>
      <c r="F66" s="625"/>
      <c r="G66" s="625">
        <v>3</v>
      </c>
      <c r="H66" s="625">
        <v>90</v>
      </c>
      <c r="I66" s="625">
        <v>60</v>
      </c>
      <c r="J66" s="625" t="s">
        <v>214</v>
      </c>
      <c r="K66" s="625"/>
      <c r="L66" s="625" t="s">
        <v>214</v>
      </c>
      <c r="M66" s="625"/>
      <c r="N66" s="625" t="s">
        <v>214</v>
      </c>
      <c r="O66" s="625"/>
      <c r="P66" s="625"/>
      <c r="Q66" s="625"/>
      <c r="R66" s="625"/>
      <c r="S66" s="625">
        <v>2</v>
      </c>
      <c r="T66" s="625">
        <v>2</v>
      </c>
      <c r="U66" s="625"/>
      <c r="V66" s="625"/>
      <c r="W66" s="626" t="s">
        <v>215</v>
      </c>
      <c r="X66" s="248">
        <v>2</v>
      </c>
      <c r="Y66" s="432"/>
      <c r="Z66" s="432"/>
      <c r="AA66" s="432"/>
      <c r="AB66" s="432"/>
      <c r="AC66" s="432"/>
      <c r="AD66" s="432"/>
      <c r="AE66" s="432"/>
      <c r="AF66" s="246"/>
      <c r="AG66" s="712">
        <v>3</v>
      </c>
      <c r="AH66" s="713"/>
      <c r="AI66" s="714"/>
      <c r="AJ66" s="710">
        <f t="shared" si="0"/>
        <v>90</v>
      </c>
      <c r="AK66" s="711"/>
      <c r="AL66" s="711"/>
      <c r="AM66" s="251">
        <f t="shared" si="1"/>
        <v>34</v>
      </c>
      <c r="AN66" s="251"/>
      <c r="AO66" s="251"/>
      <c r="AP66" s="251">
        <v>18</v>
      </c>
      <c r="AQ66" s="251"/>
      <c r="AR66" s="251"/>
      <c r="AS66" s="251"/>
      <c r="AT66" s="251"/>
      <c r="AU66" s="251"/>
      <c r="AV66" s="251">
        <v>16</v>
      </c>
      <c r="AW66" s="251"/>
      <c r="AX66" s="251"/>
      <c r="AY66" s="251"/>
      <c r="AZ66" s="251"/>
      <c r="BA66" s="301"/>
      <c r="BB66" s="767">
        <f t="shared" si="2"/>
        <v>56</v>
      </c>
      <c r="BC66" s="251"/>
      <c r="BD66" s="254"/>
      <c r="BE66" s="170"/>
      <c r="BF66" s="226"/>
      <c r="BG66" s="226">
        <v>2</v>
      </c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1276"/>
      <c r="BT66" s="1277"/>
      <c r="BU66" s="1278" t="s">
        <v>308</v>
      </c>
      <c r="BV66" s="1279"/>
      <c r="BW66" s="1279"/>
      <c r="BX66" s="1280"/>
      <c r="CC66" s="170"/>
      <c r="CD66" s="226"/>
      <c r="CE66" s="226">
        <v>3</v>
      </c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7"/>
    </row>
    <row r="67" spans="1:96" ht="45" customHeight="1" thickBot="1">
      <c r="A67" s="606" t="s">
        <v>90</v>
      </c>
      <c r="B67" s="607"/>
      <c r="C67" s="603" t="s">
        <v>127</v>
      </c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5"/>
      <c r="X67" s="602"/>
      <c r="Y67" s="428"/>
      <c r="Z67" s="599"/>
      <c r="AA67" s="427"/>
      <c r="AB67" s="428"/>
      <c r="AC67" s="599"/>
      <c r="AD67" s="427"/>
      <c r="AE67" s="428"/>
      <c r="AF67" s="428"/>
      <c r="AG67" s="302">
        <f>SUM(AG68,AG73)</f>
        <v>126</v>
      </c>
      <c r="AH67" s="303"/>
      <c r="AI67" s="304"/>
      <c r="AJ67" s="302">
        <f>SUM(AJ68,AJ73)</f>
        <v>3780</v>
      </c>
      <c r="AK67" s="303"/>
      <c r="AL67" s="304"/>
      <c r="AM67" s="302">
        <f>SUM(AM68,AM73)</f>
        <v>1752</v>
      </c>
      <c r="AN67" s="303"/>
      <c r="AO67" s="304"/>
      <c r="AP67" s="302">
        <f>SUM(AP68,AP73)</f>
        <v>566</v>
      </c>
      <c r="AQ67" s="303"/>
      <c r="AR67" s="304"/>
      <c r="AS67" s="302">
        <f>SUM(AS68,AS73)</f>
        <v>235</v>
      </c>
      <c r="AT67" s="303"/>
      <c r="AU67" s="304"/>
      <c r="AV67" s="302">
        <f>SUM(AV68,AV73)</f>
        <v>162</v>
      </c>
      <c r="AW67" s="303"/>
      <c r="AX67" s="304"/>
      <c r="AY67" s="302">
        <f>SUM(AY68,AY73)</f>
        <v>789</v>
      </c>
      <c r="AZ67" s="303"/>
      <c r="BA67" s="304"/>
      <c r="BB67" s="302">
        <f>SUM(BB68,BB73)</f>
        <v>2028</v>
      </c>
      <c r="BC67" s="303"/>
      <c r="BD67" s="304"/>
      <c r="BE67" s="184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228"/>
      <c r="BU67" s="377"/>
      <c r="BV67" s="378"/>
      <c r="BW67" s="378"/>
      <c r="BX67" s="379"/>
      <c r="CC67" s="184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228"/>
    </row>
    <row r="68" spans="1:96" ht="24" thickBot="1">
      <c r="A68" s="608" t="s">
        <v>154</v>
      </c>
      <c r="B68" s="609"/>
      <c r="C68" s="630" t="s">
        <v>226</v>
      </c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2"/>
      <c r="X68" s="563"/>
      <c r="Y68" s="430"/>
      <c r="Z68" s="564"/>
      <c r="AA68" s="429"/>
      <c r="AB68" s="430"/>
      <c r="AC68" s="564"/>
      <c r="AD68" s="429"/>
      <c r="AE68" s="430"/>
      <c r="AF68" s="431"/>
      <c r="AG68" s="293">
        <f>SUM(AG69:AI72)</f>
        <v>30</v>
      </c>
      <c r="AH68" s="294"/>
      <c r="AI68" s="295"/>
      <c r="AJ68" s="293">
        <f>SUM(AJ69:AL72)</f>
        <v>900</v>
      </c>
      <c r="AK68" s="294"/>
      <c r="AL68" s="295"/>
      <c r="AM68" s="293">
        <f>SUM(AM69:AO72)</f>
        <v>351</v>
      </c>
      <c r="AN68" s="294"/>
      <c r="AO68" s="295"/>
      <c r="AP68" s="293">
        <f>SUM(AP69:AR72)</f>
        <v>162</v>
      </c>
      <c r="AQ68" s="294"/>
      <c r="AR68" s="295"/>
      <c r="AS68" s="293">
        <f>SUM(AS69:AU72)</f>
        <v>117</v>
      </c>
      <c r="AT68" s="294"/>
      <c r="AU68" s="295"/>
      <c r="AV68" s="293">
        <f>SUM(AV69:AX72)</f>
        <v>72</v>
      </c>
      <c r="AW68" s="294"/>
      <c r="AX68" s="295"/>
      <c r="AY68" s="293">
        <f>SUM(AY69:BA72)</f>
        <v>0</v>
      </c>
      <c r="AZ68" s="294"/>
      <c r="BA68" s="295"/>
      <c r="BB68" s="293">
        <f>SUM(BB69:BD72)</f>
        <v>549</v>
      </c>
      <c r="BC68" s="294"/>
      <c r="BD68" s="295"/>
      <c r="BE68" s="189"/>
      <c r="BF68" s="223"/>
      <c r="BG68" s="223"/>
      <c r="BH68" s="223"/>
      <c r="BI68" s="223"/>
      <c r="BJ68" s="223"/>
      <c r="BK68" s="224"/>
      <c r="BL68" s="224"/>
      <c r="BM68" s="224"/>
      <c r="BN68" s="224"/>
      <c r="BO68" s="223"/>
      <c r="BP68" s="223"/>
      <c r="BQ68" s="223"/>
      <c r="BR68" s="223"/>
      <c r="BS68" s="223"/>
      <c r="BT68" s="225"/>
      <c r="BU68" s="359"/>
      <c r="BV68" s="360"/>
      <c r="BW68" s="360"/>
      <c r="BX68" s="361"/>
      <c r="CC68" s="189"/>
      <c r="CD68" s="223"/>
      <c r="CE68" s="223"/>
      <c r="CF68" s="223"/>
      <c r="CG68" s="223"/>
      <c r="CH68" s="223"/>
      <c r="CI68" s="224"/>
      <c r="CJ68" s="224"/>
      <c r="CK68" s="224"/>
      <c r="CL68" s="224"/>
      <c r="CM68" s="223"/>
      <c r="CN68" s="223"/>
      <c r="CO68" s="223"/>
      <c r="CP68" s="223"/>
      <c r="CQ68" s="223"/>
      <c r="CR68" s="225"/>
    </row>
    <row r="69" spans="1:96" ht="23.25">
      <c r="A69" s="600" t="s">
        <v>91</v>
      </c>
      <c r="B69" s="601"/>
      <c r="C69" s="627" t="s">
        <v>218</v>
      </c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  <c r="Q69" s="628"/>
      <c r="R69" s="628"/>
      <c r="S69" s="628"/>
      <c r="T69" s="628"/>
      <c r="U69" s="628"/>
      <c r="V69" s="628"/>
      <c r="W69" s="629"/>
      <c r="X69" s="420">
        <v>3</v>
      </c>
      <c r="Y69" s="421"/>
      <c r="Z69" s="422"/>
      <c r="AA69" s="399"/>
      <c r="AB69" s="400"/>
      <c r="AC69" s="401"/>
      <c r="AD69" s="739"/>
      <c r="AE69" s="400"/>
      <c r="AF69" s="740"/>
      <c r="AG69" s="512">
        <v>9</v>
      </c>
      <c r="AH69" s="513"/>
      <c r="AI69" s="514"/>
      <c r="AJ69" s="500">
        <f>MMULT(AG69,30)</f>
        <v>270</v>
      </c>
      <c r="AK69" s="501"/>
      <c r="AL69" s="501"/>
      <c r="AM69" s="499">
        <f>SUM(AP69:BA69)</f>
        <v>102</v>
      </c>
      <c r="AN69" s="499"/>
      <c r="AO69" s="499"/>
      <c r="AP69" s="499">
        <v>52</v>
      </c>
      <c r="AQ69" s="499"/>
      <c r="AR69" s="499"/>
      <c r="AS69" s="499">
        <v>42</v>
      </c>
      <c r="AT69" s="499"/>
      <c r="AU69" s="499"/>
      <c r="AV69" s="499">
        <v>8</v>
      </c>
      <c r="AW69" s="499"/>
      <c r="AX69" s="499"/>
      <c r="AY69" s="499"/>
      <c r="AZ69" s="499"/>
      <c r="BA69" s="305"/>
      <c r="BB69" s="155">
        <f>AJ69-AM69</f>
        <v>168</v>
      </c>
      <c r="BC69" s="156"/>
      <c r="BD69" s="157"/>
      <c r="BE69" s="221">
        <v>2</v>
      </c>
      <c r="BF69" s="220"/>
      <c r="BG69" s="220">
        <v>2</v>
      </c>
      <c r="BH69" s="220"/>
      <c r="BI69" s="220">
        <v>2</v>
      </c>
      <c r="BJ69" s="220"/>
      <c r="BK69" s="222"/>
      <c r="BL69" s="222"/>
      <c r="BM69" s="220"/>
      <c r="BN69" s="220"/>
      <c r="BO69" s="220"/>
      <c r="BP69" s="220"/>
      <c r="BQ69" s="220"/>
      <c r="BR69" s="220"/>
      <c r="BS69" s="220"/>
      <c r="BT69" s="182"/>
      <c r="BU69" s="383" t="s">
        <v>290</v>
      </c>
      <c r="BV69" s="384"/>
      <c r="BW69" s="384"/>
      <c r="BX69" s="385"/>
      <c r="CC69" s="221">
        <v>3</v>
      </c>
      <c r="CD69" s="220"/>
      <c r="CE69" s="220">
        <v>3</v>
      </c>
      <c r="CF69" s="220"/>
      <c r="CG69" s="220">
        <v>3</v>
      </c>
      <c r="CH69" s="220"/>
      <c r="CI69" s="222"/>
      <c r="CJ69" s="222"/>
      <c r="CK69" s="220"/>
      <c r="CL69" s="220"/>
      <c r="CM69" s="220"/>
      <c r="CN69" s="220"/>
      <c r="CO69" s="220"/>
      <c r="CP69" s="220"/>
      <c r="CQ69" s="220"/>
      <c r="CR69" s="182"/>
    </row>
    <row r="70" spans="1:96" ht="23.25">
      <c r="A70" s="567" t="s">
        <v>92</v>
      </c>
      <c r="B70" s="568"/>
      <c r="C70" s="619" t="s">
        <v>227</v>
      </c>
      <c r="D70" s="620"/>
      <c r="E70" s="62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33"/>
      <c r="X70" s="436">
        <v>4</v>
      </c>
      <c r="Y70" s="437"/>
      <c r="Z70" s="438"/>
      <c r="AA70" s="424"/>
      <c r="AB70" s="425"/>
      <c r="AC70" s="426"/>
      <c r="AD70" s="433"/>
      <c r="AE70" s="425"/>
      <c r="AF70" s="434"/>
      <c r="AG70" s="512">
        <v>9</v>
      </c>
      <c r="AH70" s="513"/>
      <c r="AI70" s="514"/>
      <c r="AJ70" s="708">
        <f>MMULT(AG70,30)</f>
        <v>270</v>
      </c>
      <c r="AK70" s="498"/>
      <c r="AL70" s="498"/>
      <c r="AM70" s="499">
        <f>SUM(AP70:BA70)</f>
        <v>98</v>
      </c>
      <c r="AN70" s="499"/>
      <c r="AO70" s="499"/>
      <c r="AP70" s="310">
        <v>50</v>
      </c>
      <c r="AQ70" s="310"/>
      <c r="AR70" s="310"/>
      <c r="AS70" s="310"/>
      <c r="AT70" s="310"/>
      <c r="AU70" s="310"/>
      <c r="AV70" s="310">
        <v>48</v>
      </c>
      <c r="AW70" s="310"/>
      <c r="AX70" s="310"/>
      <c r="AY70" s="310"/>
      <c r="AZ70" s="310"/>
      <c r="BA70" s="313"/>
      <c r="BB70" s="155">
        <f>AJ70-AM70</f>
        <v>172</v>
      </c>
      <c r="BC70" s="156"/>
      <c r="BD70" s="157"/>
      <c r="BE70" s="214"/>
      <c r="BF70" s="213"/>
      <c r="BG70" s="213">
        <v>2</v>
      </c>
      <c r="BH70" s="213"/>
      <c r="BI70" s="213">
        <v>2</v>
      </c>
      <c r="BJ70" s="213"/>
      <c r="BK70" s="213">
        <v>2</v>
      </c>
      <c r="BL70" s="213"/>
      <c r="BM70" s="213"/>
      <c r="BN70" s="213"/>
      <c r="BO70" s="213"/>
      <c r="BP70" s="213"/>
      <c r="BQ70" s="213"/>
      <c r="BR70" s="213"/>
      <c r="BS70" s="213"/>
      <c r="BT70" s="152"/>
      <c r="BU70" s="380" t="s">
        <v>291</v>
      </c>
      <c r="BV70" s="381"/>
      <c r="BW70" s="381"/>
      <c r="BX70" s="382"/>
      <c r="CC70" s="214"/>
      <c r="CD70" s="213"/>
      <c r="CE70" s="213">
        <v>3</v>
      </c>
      <c r="CF70" s="213"/>
      <c r="CG70" s="213">
        <v>3</v>
      </c>
      <c r="CH70" s="213"/>
      <c r="CI70" s="213">
        <v>3</v>
      </c>
      <c r="CJ70" s="213"/>
      <c r="CK70" s="213"/>
      <c r="CL70" s="213"/>
      <c r="CM70" s="213"/>
      <c r="CN70" s="213"/>
      <c r="CO70" s="213"/>
      <c r="CP70" s="213"/>
      <c r="CQ70" s="213"/>
      <c r="CR70" s="152"/>
    </row>
    <row r="71" spans="1:96" ht="23.25">
      <c r="A71" s="612" t="s">
        <v>93</v>
      </c>
      <c r="B71" s="613"/>
      <c r="C71" s="448" t="s">
        <v>228</v>
      </c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50"/>
      <c r="X71" s="436">
        <v>3</v>
      </c>
      <c r="Y71" s="425"/>
      <c r="Z71" s="426"/>
      <c r="AA71" s="445"/>
      <c r="AB71" s="446"/>
      <c r="AC71" s="447"/>
      <c r="AD71" s="433"/>
      <c r="AE71" s="425"/>
      <c r="AF71" s="434"/>
      <c r="AG71" s="402">
        <v>3</v>
      </c>
      <c r="AH71" s="498"/>
      <c r="AI71" s="403"/>
      <c r="AJ71" s="708">
        <f>MMULT(AG71,30)</f>
        <v>90</v>
      </c>
      <c r="AK71" s="498"/>
      <c r="AL71" s="498"/>
      <c r="AM71" s="499">
        <f>SUM(AP71:BA71)</f>
        <v>34</v>
      </c>
      <c r="AN71" s="499"/>
      <c r="AO71" s="499"/>
      <c r="AP71" s="310">
        <v>18</v>
      </c>
      <c r="AQ71" s="310"/>
      <c r="AR71" s="310"/>
      <c r="AS71" s="310"/>
      <c r="AT71" s="310"/>
      <c r="AU71" s="310"/>
      <c r="AV71" s="310">
        <v>16</v>
      </c>
      <c r="AW71" s="310"/>
      <c r="AX71" s="310"/>
      <c r="AY71" s="310"/>
      <c r="AZ71" s="310"/>
      <c r="BA71" s="313"/>
      <c r="BB71" s="155">
        <f>AJ71-AM71</f>
        <v>56</v>
      </c>
      <c r="BC71" s="156"/>
      <c r="BD71" s="157"/>
      <c r="BE71" s="214"/>
      <c r="BF71" s="213"/>
      <c r="BG71" s="213"/>
      <c r="BH71" s="213"/>
      <c r="BI71" s="213">
        <v>2</v>
      </c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152"/>
      <c r="BU71" s="380" t="s">
        <v>292</v>
      </c>
      <c r="BV71" s="381"/>
      <c r="BW71" s="381"/>
      <c r="BX71" s="382"/>
      <c r="CC71" s="214"/>
      <c r="CD71" s="213"/>
      <c r="CE71" s="213"/>
      <c r="CF71" s="213"/>
      <c r="CG71" s="213">
        <v>3</v>
      </c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152"/>
    </row>
    <row r="72" spans="1:96" s="109" customFormat="1" ht="23.25" customHeight="1" thickBot="1">
      <c r="A72" s="622" t="s">
        <v>94</v>
      </c>
      <c r="B72" s="623"/>
      <c r="C72" s="439" t="s">
        <v>229</v>
      </c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1"/>
      <c r="X72" s="442">
        <v>6</v>
      </c>
      <c r="Y72" s="443"/>
      <c r="Z72" s="444"/>
      <c r="AA72" s="451"/>
      <c r="AB72" s="443"/>
      <c r="AC72" s="444"/>
      <c r="AD72" s="451"/>
      <c r="AE72" s="443"/>
      <c r="AF72" s="741"/>
      <c r="AG72" s="402">
        <v>9</v>
      </c>
      <c r="AH72" s="498"/>
      <c r="AI72" s="403"/>
      <c r="AJ72" s="708">
        <f>MMULT(AG72,30)</f>
        <v>270</v>
      </c>
      <c r="AK72" s="498"/>
      <c r="AL72" s="498"/>
      <c r="AM72" s="499">
        <f>SUM(AP72:BA72)</f>
        <v>117</v>
      </c>
      <c r="AN72" s="499"/>
      <c r="AO72" s="499"/>
      <c r="AP72" s="310">
        <v>42</v>
      </c>
      <c r="AQ72" s="310"/>
      <c r="AR72" s="310"/>
      <c r="AS72" s="310">
        <v>75</v>
      </c>
      <c r="AT72" s="310"/>
      <c r="AU72" s="310"/>
      <c r="AV72" s="310"/>
      <c r="AW72" s="310"/>
      <c r="AX72" s="310"/>
      <c r="AY72" s="310"/>
      <c r="AZ72" s="310"/>
      <c r="BA72" s="313"/>
      <c r="BB72" s="155">
        <f>AJ72-AM72</f>
        <v>153</v>
      </c>
      <c r="BC72" s="156"/>
      <c r="BD72" s="157"/>
      <c r="BE72" s="214"/>
      <c r="BF72" s="213"/>
      <c r="BG72" s="213"/>
      <c r="BH72" s="213"/>
      <c r="BI72" s="213"/>
      <c r="BJ72" s="213"/>
      <c r="BK72" s="213"/>
      <c r="BL72" s="213"/>
      <c r="BM72" s="213">
        <v>6</v>
      </c>
      <c r="BN72" s="213"/>
      <c r="BO72" s="213">
        <v>3</v>
      </c>
      <c r="BP72" s="213"/>
      <c r="BQ72" s="213"/>
      <c r="BR72" s="213"/>
      <c r="BS72" s="213"/>
      <c r="BT72" s="152"/>
      <c r="BU72" s="343" t="s">
        <v>293</v>
      </c>
      <c r="BV72" s="162"/>
      <c r="BW72" s="162"/>
      <c r="BX72" s="163"/>
      <c r="CC72" s="214"/>
      <c r="CD72" s="213"/>
      <c r="CE72" s="213"/>
      <c r="CF72" s="213"/>
      <c r="CG72" s="213"/>
      <c r="CH72" s="213"/>
      <c r="CI72" s="213"/>
      <c r="CJ72" s="213"/>
      <c r="CK72" s="213">
        <v>6</v>
      </c>
      <c r="CL72" s="213"/>
      <c r="CM72" s="213">
        <v>3</v>
      </c>
      <c r="CN72" s="213"/>
      <c r="CO72" s="213"/>
      <c r="CP72" s="213"/>
      <c r="CQ72" s="213"/>
      <c r="CR72" s="152"/>
    </row>
    <row r="73" spans="1:96" ht="24" thickBot="1">
      <c r="A73" s="590" t="s">
        <v>155</v>
      </c>
      <c r="B73" s="591"/>
      <c r="C73" s="595" t="s">
        <v>236</v>
      </c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7"/>
      <c r="X73" s="594"/>
      <c r="Y73" s="283"/>
      <c r="Z73" s="452"/>
      <c r="AA73" s="282"/>
      <c r="AB73" s="283"/>
      <c r="AC73" s="452"/>
      <c r="AD73" s="282"/>
      <c r="AE73" s="283"/>
      <c r="AF73" s="284"/>
      <c r="AG73" s="731">
        <f>SUM(AG74:AI93)</f>
        <v>96</v>
      </c>
      <c r="AH73" s="732"/>
      <c r="AI73" s="733"/>
      <c r="AJ73" s="731">
        <f>SUM(AJ74:AL93)</f>
        <v>2880</v>
      </c>
      <c r="AK73" s="732"/>
      <c r="AL73" s="733"/>
      <c r="AM73" s="731">
        <f>SUM(AM74:AO93)</f>
        <v>1401</v>
      </c>
      <c r="AN73" s="732"/>
      <c r="AO73" s="733"/>
      <c r="AP73" s="731">
        <f>SUM(AP74:AR93)</f>
        <v>404</v>
      </c>
      <c r="AQ73" s="732"/>
      <c r="AR73" s="733"/>
      <c r="AS73" s="731">
        <f>SUM(AS74:AU93)</f>
        <v>118</v>
      </c>
      <c r="AT73" s="732"/>
      <c r="AU73" s="733"/>
      <c r="AV73" s="731">
        <f>SUM(AV74:AX93)</f>
        <v>90</v>
      </c>
      <c r="AW73" s="732"/>
      <c r="AX73" s="733"/>
      <c r="AY73" s="731">
        <f>SUM(AY74:BA93)</f>
        <v>789</v>
      </c>
      <c r="AZ73" s="732"/>
      <c r="BA73" s="733"/>
      <c r="BB73" s="731">
        <f>SUM(BB74:BD93)</f>
        <v>1479</v>
      </c>
      <c r="BC73" s="732"/>
      <c r="BD73" s="733"/>
      <c r="BE73" s="219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8"/>
      <c r="BU73" s="347"/>
      <c r="BV73" s="348"/>
      <c r="BW73" s="348"/>
      <c r="BX73" s="349"/>
      <c r="BZ73" s="90"/>
      <c r="CC73" s="219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8"/>
    </row>
    <row r="74" spans="1:96" s="109" customFormat="1" ht="23.25">
      <c r="A74" s="515" t="s">
        <v>95</v>
      </c>
      <c r="B74" s="598"/>
      <c r="C74" s="592" t="s">
        <v>265</v>
      </c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3"/>
      <c r="X74" s="245">
        <v>1</v>
      </c>
      <c r="Y74" s="457"/>
      <c r="Z74" s="457"/>
      <c r="AA74" s="457"/>
      <c r="AB74" s="457"/>
      <c r="AC74" s="457"/>
      <c r="AD74" s="457"/>
      <c r="AE74" s="457"/>
      <c r="AF74" s="243"/>
      <c r="AG74" s="743">
        <v>3</v>
      </c>
      <c r="AH74" s="744"/>
      <c r="AI74" s="745"/>
      <c r="AJ74" s="734">
        <v>90</v>
      </c>
      <c r="AK74" s="735"/>
      <c r="AL74" s="708"/>
      <c r="AM74" s="313">
        <v>34</v>
      </c>
      <c r="AN74" s="156"/>
      <c r="AO74" s="312"/>
      <c r="AP74" s="136">
        <v>18</v>
      </c>
      <c r="AQ74" s="129"/>
      <c r="AR74" s="137"/>
      <c r="AS74" s="136"/>
      <c r="AT74" s="129"/>
      <c r="AU74" s="137"/>
      <c r="AV74" s="136">
        <v>16</v>
      </c>
      <c r="AW74" s="129"/>
      <c r="AX74" s="137"/>
      <c r="AY74" s="136"/>
      <c r="AZ74" s="129"/>
      <c r="BA74" s="138"/>
      <c r="BB74" s="155">
        <v>56</v>
      </c>
      <c r="BC74" s="156"/>
      <c r="BD74" s="157"/>
      <c r="BE74" s="229">
        <v>2</v>
      </c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6"/>
      <c r="BU74" s="394" t="s">
        <v>293</v>
      </c>
      <c r="BV74" s="395"/>
      <c r="BW74" s="395"/>
      <c r="BX74" s="396"/>
      <c r="CC74" s="229">
        <v>3</v>
      </c>
      <c r="CD74" s="215"/>
      <c r="CE74" s="215">
        <v>3</v>
      </c>
      <c r="CF74" s="215"/>
      <c r="CG74" s="215">
        <v>3</v>
      </c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6"/>
    </row>
    <row r="75" spans="1:96" s="109" customFormat="1" ht="23.25">
      <c r="A75" s="402" t="s">
        <v>96</v>
      </c>
      <c r="B75" s="403"/>
      <c r="C75" s="453" t="s">
        <v>266</v>
      </c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5"/>
      <c r="X75" s="435"/>
      <c r="Y75" s="241"/>
      <c r="Z75" s="242"/>
      <c r="AA75" s="240">
        <v>2</v>
      </c>
      <c r="AB75" s="241"/>
      <c r="AC75" s="242"/>
      <c r="AD75" s="240"/>
      <c r="AE75" s="241"/>
      <c r="AF75" s="738"/>
      <c r="AG75" s="743">
        <v>3</v>
      </c>
      <c r="AH75" s="744"/>
      <c r="AI75" s="745"/>
      <c r="AJ75" s="734">
        <v>90</v>
      </c>
      <c r="AK75" s="735"/>
      <c r="AL75" s="708"/>
      <c r="AM75" s="313">
        <v>34</v>
      </c>
      <c r="AN75" s="156"/>
      <c r="AO75" s="312"/>
      <c r="AP75" s="136">
        <v>18</v>
      </c>
      <c r="AQ75" s="129"/>
      <c r="AR75" s="137"/>
      <c r="AS75" s="136"/>
      <c r="AT75" s="129"/>
      <c r="AU75" s="137"/>
      <c r="AV75" s="136">
        <v>16</v>
      </c>
      <c r="AW75" s="129"/>
      <c r="AX75" s="137"/>
      <c r="AY75" s="136"/>
      <c r="AZ75" s="129"/>
      <c r="BA75" s="138"/>
      <c r="BB75" s="155">
        <v>56</v>
      </c>
      <c r="BC75" s="156"/>
      <c r="BD75" s="157"/>
      <c r="BE75" s="158"/>
      <c r="BF75" s="153"/>
      <c r="BG75" s="152">
        <v>2</v>
      </c>
      <c r="BH75" s="153"/>
      <c r="BI75" s="152"/>
      <c r="BJ75" s="153"/>
      <c r="BK75" s="152"/>
      <c r="BL75" s="153"/>
      <c r="BM75" s="152"/>
      <c r="BN75" s="153"/>
      <c r="BO75" s="152"/>
      <c r="BP75" s="153"/>
      <c r="BQ75" s="152"/>
      <c r="BR75" s="153"/>
      <c r="BS75" s="152"/>
      <c r="BT75" s="154"/>
      <c r="BU75" s="386" t="s">
        <v>293</v>
      </c>
      <c r="BV75" s="387"/>
      <c r="BW75" s="387"/>
      <c r="BX75" s="388"/>
      <c r="CC75" s="116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4"/>
    </row>
    <row r="76" spans="1:96" ht="22.5" customHeight="1">
      <c r="A76" s="402" t="s">
        <v>97</v>
      </c>
      <c r="B76" s="403"/>
      <c r="C76" s="453" t="s">
        <v>246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5"/>
      <c r="X76" s="456" t="s">
        <v>275</v>
      </c>
      <c r="Y76" s="288"/>
      <c r="Z76" s="296"/>
      <c r="AA76" s="1281"/>
      <c r="AB76" s="1282"/>
      <c r="AC76" s="1283"/>
      <c r="AD76" s="423"/>
      <c r="AE76" s="288"/>
      <c r="AF76" s="288"/>
      <c r="AG76" s="746">
        <v>6</v>
      </c>
      <c r="AH76" s="747"/>
      <c r="AI76" s="748"/>
      <c r="AJ76" s="737">
        <f>AG76*30</f>
        <v>180</v>
      </c>
      <c r="AK76" s="288"/>
      <c r="AL76" s="289"/>
      <c r="AM76" s="312">
        <v>85</v>
      </c>
      <c r="AN76" s="310"/>
      <c r="AO76" s="310"/>
      <c r="AP76" s="391">
        <v>34</v>
      </c>
      <c r="AQ76" s="391"/>
      <c r="AR76" s="391"/>
      <c r="AS76" s="391"/>
      <c r="AT76" s="391"/>
      <c r="AU76" s="391"/>
      <c r="AV76" s="391" t="s">
        <v>267</v>
      </c>
      <c r="AW76" s="391"/>
      <c r="AX76" s="391"/>
      <c r="AY76" s="391">
        <v>51</v>
      </c>
      <c r="AZ76" s="391"/>
      <c r="BA76" s="392"/>
      <c r="BB76" s="287">
        <f aca="true" t="shared" si="3" ref="BB76:BB90">AJ76-AM76</f>
        <v>95</v>
      </c>
      <c r="BC76" s="288"/>
      <c r="BD76" s="289"/>
      <c r="BE76" s="166">
        <v>2</v>
      </c>
      <c r="BF76" s="296"/>
      <c r="BG76" s="169">
        <v>3</v>
      </c>
      <c r="BH76" s="296"/>
      <c r="BI76" s="169"/>
      <c r="BJ76" s="296"/>
      <c r="BK76" s="297"/>
      <c r="BL76" s="296"/>
      <c r="BM76" s="169"/>
      <c r="BN76" s="296"/>
      <c r="BO76" s="169"/>
      <c r="BP76" s="296"/>
      <c r="BQ76" s="169"/>
      <c r="BR76" s="296"/>
      <c r="BS76" s="169"/>
      <c r="BT76" s="288"/>
      <c r="BU76" s="380" t="s">
        <v>293</v>
      </c>
      <c r="BV76" s="381"/>
      <c r="BW76" s="381"/>
      <c r="BX76" s="382"/>
      <c r="CC76" s="214">
        <v>3</v>
      </c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152"/>
    </row>
    <row r="77" spans="1:96" ht="23.25">
      <c r="A77" s="402" t="s">
        <v>98</v>
      </c>
      <c r="B77" s="403"/>
      <c r="C77" s="453" t="s">
        <v>247</v>
      </c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5"/>
      <c r="X77" s="458"/>
      <c r="Y77" s="288"/>
      <c r="Z77" s="296"/>
      <c r="AA77" s="1284" t="s">
        <v>296</v>
      </c>
      <c r="AB77" s="1282"/>
      <c r="AC77" s="1283"/>
      <c r="AD77" s="742"/>
      <c r="AE77" s="288"/>
      <c r="AF77" s="288"/>
      <c r="AG77" s="750">
        <v>12</v>
      </c>
      <c r="AH77" s="288"/>
      <c r="AI77" s="289"/>
      <c r="AJ77" s="736">
        <v>360</v>
      </c>
      <c r="AK77" s="288"/>
      <c r="AL77" s="289"/>
      <c r="AM77" s="312">
        <v>204</v>
      </c>
      <c r="AN77" s="310"/>
      <c r="AO77" s="310"/>
      <c r="AP77" s="391">
        <v>32</v>
      </c>
      <c r="AQ77" s="391"/>
      <c r="AR77" s="391"/>
      <c r="AS77" s="391"/>
      <c r="AT77" s="391"/>
      <c r="AU77" s="391"/>
      <c r="AV77" s="391"/>
      <c r="AW77" s="391"/>
      <c r="AX77" s="391"/>
      <c r="AY77" s="391">
        <v>172</v>
      </c>
      <c r="AZ77" s="391"/>
      <c r="BA77" s="392"/>
      <c r="BB77" s="287">
        <f t="shared" si="3"/>
        <v>156</v>
      </c>
      <c r="BC77" s="288"/>
      <c r="BD77" s="289"/>
      <c r="BE77" s="718">
        <v>3</v>
      </c>
      <c r="BF77" s="296"/>
      <c r="BG77" s="393">
        <v>3</v>
      </c>
      <c r="BH77" s="296"/>
      <c r="BI77" s="393">
        <v>6</v>
      </c>
      <c r="BJ77" s="977"/>
      <c r="BK77" s="393"/>
      <c r="BL77" s="296"/>
      <c r="BM77" s="393"/>
      <c r="BN77" s="296"/>
      <c r="BO77" s="393"/>
      <c r="BP77" s="296"/>
      <c r="BQ77" s="393"/>
      <c r="BR77" s="296"/>
      <c r="BS77" s="393"/>
      <c r="BT77" s="288"/>
      <c r="BU77" s="380" t="s">
        <v>293</v>
      </c>
      <c r="BV77" s="381"/>
      <c r="BW77" s="381"/>
      <c r="BX77" s="382"/>
      <c r="CC77" s="214">
        <v>6</v>
      </c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152"/>
    </row>
    <row r="78" spans="1:96" ht="23.25">
      <c r="A78" s="402" t="s">
        <v>235</v>
      </c>
      <c r="B78" s="403"/>
      <c r="C78" s="453" t="s">
        <v>248</v>
      </c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5"/>
      <c r="X78" s="414"/>
      <c r="Y78" s="288"/>
      <c r="Z78" s="296"/>
      <c r="AA78" s="1284" t="s">
        <v>296</v>
      </c>
      <c r="AB78" s="1282"/>
      <c r="AC78" s="1283"/>
      <c r="AD78" s="423"/>
      <c r="AE78" s="288"/>
      <c r="AF78" s="288"/>
      <c r="AG78" s="749">
        <v>12</v>
      </c>
      <c r="AH78" s="288"/>
      <c r="AI78" s="289"/>
      <c r="AJ78" s="737">
        <v>360</v>
      </c>
      <c r="AK78" s="288"/>
      <c r="AL78" s="289"/>
      <c r="AM78" s="312">
        <v>204</v>
      </c>
      <c r="AN78" s="310"/>
      <c r="AO78" s="310"/>
      <c r="AP78" s="391">
        <v>32</v>
      </c>
      <c r="AQ78" s="391"/>
      <c r="AR78" s="391"/>
      <c r="AS78" s="391"/>
      <c r="AT78" s="391"/>
      <c r="AU78" s="391"/>
      <c r="AV78" s="391"/>
      <c r="AW78" s="391"/>
      <c r="AX78" s="391"/>
      <c r="AY78" s="391">
        <v>172</v>
      </c>
      <c r="AZ78" s="391"/>
      <c r="BA78" s="392"/>
      <c r="BB78" s="287">
        <f t="shared" si="3"/>
        <v>156</v>
      </c>
      <c r="BC78" s="288"/>
      <c r="BD78" s="289"/>
      <c r="BE78" s="166">
        <v>3</v>
      </c>
      <c r="BF78" s="296"/>
      <c r="BG78" s="169">
        <v>3</v>
      </c>
      <c r="BH78" s="296"/>
      <c r="BI78" s="169">
        <v>6</v>
      </c>
      <c r="BJ78" s="296"/>
      <c r="BK78" s="169"/>
      <c r="BL78" s="296"/>
      <c r="BM78" s="169"/>
      <c r="BN78" s="296"/>
      <c r="BO78" s="169"/>
      <c r="BP78" s="296"/>
      <c r="BQ78" s="169"/>
      <c r="BR78" s="296"/>
      <c r="BS78" s="169"/>
      <c r="BT78" s="288"/>
      <c r="BU78" s="380" t="s">
        <v>293</v>
      </c>
      <c r="BV78" s="381"/>
      <c r="BW78" s="381"/>
      <c r="BX78" s="382"/>
      <c r="CC78" s="214">
        <v>6</v>
      </c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152"/>
    </row>
    <row r="79" spans="1:96" ht="23.25" customHeight="1">
      <c r="A79" s="402" t="s">
        <v>99</v>
      </c>
      <c r="B79" s="403"/>
      <c r="C79" s="453" t="s">
        <v>249</v>
      </c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5"/>
      <c r="X79" s="414"/>
      <c r="Y79" s="288"/>
      <c r="Z79" s="296"/>
      <c r="AA79" s="423" t="s">
        <v>276</v>
      </c>
      <c r="AB79" s="288"/>
      <c r="AC79" s="296"/>
      <c r="AD79" s="423"/>
      <c r="AE79" s="288"/>
      <c r="AF79" s="288"/>
      <c r="AG79" s="749">
        <v>3</v>
      </c>
      <c r="AH79" s="288"/>
      <c r="AI79" s="289"/>
      <c r="AJ79" s="737">
        <v>90</v>
      </c>
      <c r="AK79" s="288"/>
      <c r="AL79" s="289"/>
      <c r="AM79" s="312">
        <v>34</v>
      </c>
      <c r="AN79" s="310"/>
      <c r="AO79" s="310"/>
      <c r="AP79" s="391">
        <v>16</v>
      </c>
      <c r="AQ79" s="391"/>
      <c r="AR79" s="391"/>
      <c r="AS79" s="391"/>
      <c r="AT79" s="391"/>
      <c r="AU79" s="391"/>
      <c r="AV79" s="391"/>
      <c r="AW79" s="391"/>
      <c r="AX79" s="391"/>
      <c r="AY79" s="391">
        <v>18</v>
      </c>
      <c r="AZ79" s="391"/>
      <c r="BA79" s="392"/>
      <c r="BB79" s="287">
        <f t="shared" si="3"/>
        <v>56</v>
      </c>
      <c r="BC79" s="288"/>
      <c r="BD79" s="289"/>
      <c r="BE79" s="166"/>
      <c r="BF79" s="296"/>
      <c r="BG79" s="169"/>
      <c r="BH79" s="296"/>
      <c r="BI79" s="169"/>
      <c r="BJ79" s="296"/>
      <c r="BK79" s="397">
        <v>3</v>
      </c>
      <c r="BL79" s="398"/>
      <c r="BM79" s="169"/>
      <c r="BN79" s="296"/>
      <c r="BO79" s="169"/>
      <c r="BP79" s="296"/>
      <c r="BQ79" s="169"/>
      <c r="BR79" s="296"/>
      <c r="BS79" s="169"/>
      <c r="BT79" s="288"/>
      <c r="BU79" s="343" t="s">
        <v>293</v>
      </c>
      <c r="BV79" s="162"/>
      <c r="BW79" s="162"/>
      <c r="BX79" s="163"/>
      <c r="CC79" s="130"/>
      <c r="CD79" s="131"/>
      <c r="CE79" s="131">
        <v>3</v>
      </c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59"/>
    </row>
    <row r="80" spans="1:96" ht="25.5" customHeight="1">
      <c r="A80" s="402" t="s">
        <v>163</v>
      </c>
      <c r="B80" s="403"/>
      <c r="C80" s="415" t="s">
        <v>250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2"/>
      <c r="X80" s="414"/>
      <c r="Y80" s="288"/>
      <c r="Z80" s="296"/>
      <c r="AA80" s="423" t="s">
        <v>268</v>
      </c>
      <c r="AB80" s="288"/>
      <c r="AC80" s="296"/>
      <c r="AD80" s="423"/>
      <c r="AE80" s="288"/>
      <c r="AF80" s="288"/>
      <c r="AG80" s="737">
        <v>3</v>
      </c>
      <c r="AH80" s="288"/>
      <c r="AI80" s="289"/>
      <c r="AJ80" s="287">
        <v>90</v>
      </c>
      <c r="AK80" s="288"/>
      <c r="AL80" s="289"/>
      <c r="AM80" s="312">
        <v>51</v>
      </c>
      <c r="AN80" s="310"/>
      <c r="AO80" s="310"/>
      <c r="AP80" s="391">
        <v>18</v>
      </c>
      <c r="AQ80" s="391"/>
      <c r="AR80" s="391"/>
      <c r="AS80" s="391">
        <v>33</v>
      </c>
      <c r="AT80" s="391"/>
      <c r="AU80" s="391"/>
      <c r="AV80" s="391"/>
      <c r="AW80" s="391"/>
      <c r="AX80" s="391"/>
      <c r="AY80" s="391"/>
      <c r="AZ80" s="391"/>
      <c r="BA80" s="392"/>
      <c r="BB80" s="287">
        <f t="shared" si="3"/>
        <v>39</v>
      </c>
      <c r="BC80" s="288"/>
      <c r="BD80" s="289"/>
      <c r="BE80" s="166">
        <v>3</v>
      </c>
      <c r="BF80" s="296"/>
      <c r="BG80" s="169"/>
      <c r="BH80" s="296"/>
      <c r="BI80" s="169"/>
      <c r="BJ80" s="296"/>
      <c r="BK80" s="169"/>
      <c r="BL80" s="296"/>
      <c r="BM80" s="169"/>
      <c r="BN80" s="296"/>
      <c r="BO80" s="169"/>
      <c r="BP80" s="296"/>
      <c r="BQ80" s="169"/>
      <c r="BR80" s="296"/>
      <c r="BS80" s="169"/>
      <c r="BT80" s="288"/>
      <c r="BU80" s="343" t="s">
        <v>24</v>
      </c>
      <c r="BV80" s="162"/>
      <c r="BW80" s="162"/>
      <c r="BX80" s="163"/>
      <c r="CC80" s="214">
        <v>3</v>
      </c>
      <c r="CD80" s="213"/>
      <c r="CE80" s="213">
        <v>3</v>
      </c>
      <c r="CF80" s="213"/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152"/>
    </row>
    <row r="81" spans="1:96" ht="23.25" customHeight="1">
      <c r="A81" s="402" t="s">
        <v>136</v>
      </c>
      <c r="B81" s="403"/>
      <c r="C81" s="404" t="s">
        <v>251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6"/>
      <c r="X81" s="585"/>
      <c r="Y81" s="417"/>
      <c r="Z81" s="418"/>
      <c r="AA81" s="423" t="s">
        <v>268</v>
      </c>
      <c r="AB81" s="288"/>
      <c r="AC81" s="296"/>
      <c r="AD81" s="423"/>
      <c r="AE81" s="288"/>
      <c r="AF81" s="288"/>
      <c r="AG81" s="737">
        <v>3</v>
      </c>
      <c r="AH81" s="288"/>
      <c r="AI81" s="289"/>
      <c r="AJ81" s="287">
        <v>90</v>
      </c>
      <c r="AK81" s="288"/>
      <c r="AL81" s="289"/>
      <c r="AM81" s="299">
        <v>34</v>
      </c>
      <c r="AN81" s="288"/>
      <c r="AO81" s="296"/>
      <c r="AP81" s="298">
        <v>18</v>
      </c>
      <c r="AQ81" s="288"/>
      <c r="AR81" s="296"/>
      <c r="AS81" s="298"/>
      <c r="AT81" s="288"/>
      <c r="AU81" s="296"/>
      <c r="AV81" s="298">
        <v>16</v>
      </c>
      <c r="AW81" s="288"/>
      <c r="AX81" s="296"/>
      <c r="AY81" s="298"/>
      <c r="AZ81" s="288"/>
      <c r="BA81" s="288"/>
      <c r="BB81" s="287">
        <f t="shared" si="3"/>
        <v>56</v>
      </c>
      <c r="BC81" s="288"/>
      <c r="BD81" s="289"/>
      <c r="BE81" s="166">
        <v>2</v>
      </c>
      <c r="BF81" s="296"/>
      <c r="BG81" s="169"/>
      <c r="BH81" s="296"/>
      <c r="BI81" s="397"/>
      <c r="BJ81" s="398"/>
      <c r="BK81" s="169"/>
      <c r="BL81" s="296"/>
      <c r="BM81" s="169"/>
      <c r="BN81" s="296"/>
      <c r="BO81" s="169"/>
      <c r="BP81" s="296"/>
      <c r="BQ81" s="124"/>
      <c r="BR81" s="125"/>
      <c r="BS81" s="169"/>
      <c r="BT81" s="288"/>
      <c r="BU81" s="343" t="s">
        <v>293</v>
      </c>
      <c r="BV81" s="162"/>
      <c r="BW81" s="162"/>
      <c r="BX81" s="163"/>
      <c r="CC81" s="214"/>
      <c r="CD81" s="213"/>
      <c r="CE81" s="213"/>
      <c r="CF81" s="213"/>
      <c r="CG81" s="213">
        <v>3</v>
      </c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152"/>
    </row>
    <row r="82" spans="1:96" ht="23.25" customHeight="1">
      <c r="A82" s="402" t="s">
        <v>137</v>
      </c>
      <c r="B82" s="403"/>
      <c r="C82" s="589" t="s">
        <v>252</v>
      </c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2"/>
      <c r="X82" s="414" t="s">
        <v>276</v>
      </c>
      <c r="Y82" s="288"/>
      <c r="Z82" s="296"/>
      <c r="AA82" s="423"/>
      <c r="AB82" s="288"/>
      <c r="AC82" s="296"/>
      <c r="AD82" s="423"/>
      <c r="AE82" s="288"/>
      <c r="AF82" s="288"/>
      <c r="AG82" s="749">
        <v>6</v>
      </c>
      <c r="AH82" s="288"/>
      <c r="AI82" s="289"/>
      <c r="AJ82" s="737">
        <v>180</v>
      </c>
      <c r="AK82" s="288"/>
      <c r="AL82" s="289"/>
      <c r="AM82" s="299">
        <v>78</v>
      </c>
      <c r="AN82" s="288"/>
      <c r="AO82" s="296"/>
      <c r="AP82" s="298">
        <v>36</v>
      </c>
      <c r="AQ82" s="288"/>
      <c r="AR82" s="296"/>
      <c r="AS82" s="298"/>
      <c r="AT82" s="288"/>
      <c r="AU82" s="296"/>
      <c r="AV82" s="298">
        <v>42</v>
      </c>
      <c r="AW82" s="288"/>
      <c r="AX82" s="296"/>
      <c r="AY82" s="298"/>
      <c r="AZ82" s="288"/>
      <c r="BA82" s="288"/>
      <c r="BB82" s="287">
        <f t="shared" si="3"/>
        <v>102</v>
      </c>
      <c r="BC82" s="288"/>
      <c r="BD82" s="289"/>
      <c r="BE82" s="166"/>
      <c r="BF82" s="296"/>
      <c r="BG82" s="169"/>
      <c r="BH82" s="296"/>
      <c r="BI82" s="169"/>
      <c r="BJ82" s="296"/>
      <c r="BK82" s="397">
        <v>6</v>
      </c>
      <c r="BL82" s="968"/>
      <c r="BM82" s="169"/>
      <c r="BN82" s="296"/>
      <c r="BO82" s="169"/>
      <c r="BP82" s="296"/>
      <c r="BQ82" s="169"/>
      <c r="BR82" s="296"/>
      <c r="BS82" s="169"/>
      <c r="BT82" s="288"/>
      <c r="BU82" s="343" t="s">
        <v>293</v>
      </c>
      <c r="BV82" s="162"/>
      <c r="BW82" s="162"/>
      <c r="BX82" s="163"/>
      <c r="CC82" s="214"/>
      <c r="CD82" s="213"/>
      <c r="CE82" s="213"/>
      <c r="CF82" s="213"/>
      <c r="CG82" s="213"/>
      <c r="CH82" s="213"/>
      <c r="CI82" s="213"/>
      <c r="CJ82" s="213"/>
      <c r="CK82" s="213">
        <v>3</v>
      </c>
      <c r="CL82" s="213"/>
      <c r="CM82" s="213"/>
      <c r="CN82" s="213"/>
      <c r="CO82" s="213"/>
      <c r="CP82" s="213"/>
      <c r="CQ82" s="213"/>
      <c r="CR82" s="152"/>
    </row>
    <row r="83" spans="1:96" ht="22.5" customHeight="1">
      <c r="A83" s="402" t="s">
        <v>138</v>
      </c>
      <c r="B83" s="403"/>
      <c r="C83" s="410" t="s">
        <v>253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2"/>
      <c r="X83" s="585" t="s">
        <v>269</v>
      </c>
      <c r="Y83" s="417"/>
      <c r="Z83" s="418"/>
      <c r="AA83" s="416"/>
      <c r="AB83" s="417"/>
      <c r="AC83" s="418"/>
      <c r="AD83" s="423"/>
      <c r="AE83" s="288"/>
      <c r="AF83" s="288"/>
      <c r="AG83" s="749">
        <v>6</v>
      </c>
      <c r="AH83" s="288"/>
      <c r="AI83" s="289"/>
      <c r="AJ83" s="737">
        <v>180</v>
      </c>
      <c r="AK83" s="288"/>
      <c r="AL83" s="289"/>
      <c r="AM83" s="312">
        <v>96</v>
      </c>
      <c r="AN83" s="310"/>
      <c r="AO83" s="310"/>
      <c r="AP83" s="391">
        <v>20</v>
      </c>
      <c r="AQ83" s="391"/>
      <c r="AR83" s="391"/>
      <c r="AS83" s="391"/>
      <c r="AT83" s="391"/>
      <c r="AU83" s="391"/>
      <c r="AV83" s="391"/>
      <c r="AW83" s="391"/>
      <c r="AX83" s="391"/>
      <c r="AY83" s="391">
        <v>76</v>
      </c>
      <c r="AZ83" s="391"/>
      <c r="BA83" s="392"/>
      <c r="BB83" s="287">
        <f t="shared" si="3"/>
        <v>84</v>
      </c>
      <c r="BC83" s="288"/>
      <c r="BD83" s="289"/>
      <c r="BE83" s="717"/>
      <c r="BF83" s="167"/>
      <c r="BG83" s="169"/>
      <c r="BH83" s="167"/>
      <c r="BI83" s="169"/>
      <c r="BJ83" s="296"/>
      <c r="BK83" s="169"/>
      <c r="BL83" s="296"/>
      <c r="BM83" s="169">
        <v>6</v>
      </c>
      <c r="BN83" s="296"/>
      <c r="BO83" s="169"/>
      <c r="BP83" s="296"/>
      <c r="BQ83" s="169"/>
      <c r="BR83" s="296"/>
      <c r="BS83" s="169"/>
      <c r="BT83" s="288"/>
      <c r="BU83" s="343" t="s">
        <v>293</v>
      </c>
      <c r="BV83" s="162"/>
      <c r="BW83" s="162"/>
      <c r="BX83" s="163"/>
      <c r="CC83" s="130"/>
      <c r="CD83" s="131"/>
      <c r="CE83" s="131"/>
      <c r="CF83" s="131"/>
      <c r="CG83" s="131"/>
      <c r="CH83" s="131"/>
      <c r="CI83" s="131"/>
      <c r="CJ83" s="131"/>
      <c r="CK83" s="131">
        <v>3</v>
      </c>
      <c r="CL83" s="131"/>
      <c r="CM83" s="131"/>
      <c r="CN83" s="131"/>
      <c r="CO83" s="131"/>
      <c r="CP83" s="131"/>
      <c r="CQ83" s="131"/>
      <c r="CR83" s="159"/>
    </row>
    <row r="84" spans="1:96" ht="23.25" customHeight="1">
      <c r="A84" s="402" t="s">
        <v>164</v>
      </c>
      <c r="B84" s="403"/>
      <c r="C84" s="415" t="s">
        <v>254</v>
      </c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2"/>
      <c r="X84" s="413" t="s">
        <v>271</v>
      </c>
      <c r="Y84" s="408"/>
      <c r="Z84" s="409"/>
      <c r="AA84" s="407"/>
      <c r="AB84" s="408"/>
      <c r="AC84" s="409"/>
      <c r="AD84" s="901"/>
      <c r="AE84" s="390"/>
      <c r="AF84" s="390"/>
      <c r="AG84" s="751">
        <v>3</v>
      </c>
      <c r="AH84" s="390"/>
      <c r="AI84" s="752"/>
      <c r="AJ84" s="737">
        <v>90</v>
      </c>
      <c r="AK84" s="288"/>
      <c r="AL84" s="289"/>
      <c r="AM84" s="312">
        <v>44</v>
      </c>
      <c r="AN84" s="310"/>
      <c r="AO84" s="310"/>
      <c r="AP84" s="391">
        <v>14</v>
      </c>
      <c r="AQ84" s="391"/>
      <c r="AR84" s="391"/>
      <c r="AS84" s="391" t="s">
        <v>267</v>
      </c>
      <c r="AT84" s="391"/>
      <c r="AU84" s="391"/>
      <c r="AV84" s="391"/>
      <c r="AW84" s="391"/>
      <c r="AX84" s="391"/>
      <c r="AY84" s="391">
        <v>30</v>
      </c>
      <c r="AZ84" s="391"/>
      <c r="BA84" s="392"/>
      <c r="BB84" s="287">
        <f t="shared" si="3"/>
        <v>46</v>
      </c>
      <c r="BC84" s="288"/>
      <c r="BD84" s="289"/>
      <c r="BE84" s="716"/>
      <c r="BF84" s="715"/>
      <c r="BG84" s="389"/>
      <c r="BH84" s="715"/>
      <c r="BI84" s="389"/>
      <c r="BJ84" s="715"/>
      <c r="BK84" s="169"/>
      <c r="BL84" s="296"/>
      <c r="BM84" s="389"/>
      <c r="BN84" s="715"/>
      <c r="BO84" s="389"/>
      <c r="BP84" s="715"/>
      <c r="BQ84" s="1285">
        <v>4</v>
      </c>
      <c r="BR84" s="1286"/>
      <c r="BS84" s="389"/>
      <c r="BT84" s="390"/>
      <c r="BU84" s="343" t="s">
        <v>293</v>
      </c>
      <c r="BV84" s="162"/>
      <c r="BW84" s="162"/>
      <c r="BX84" s="163"/>
      <c r="CC84" s="214"/>
      <c r="CD84" s="213"/>
      <c r="CE84" s="213"/>
      <c r="CF84" s="213"/>
      <c r="CG84" s="159"/>
      <c r="CH84" s="165"/>
      <c r="CI84" s="159">
        <v>3</v>
      </c>
      <c r="CJ84" s="165"/>
      <c r="CK84" s="159">
        <v>3</v>
      </c>
      <c r="CL84" s="165"/>
      <c r="CM84" s="159"/>
      <c r="CN84" s="165"/>
      <c r="CO84" s="213"/>
      <c r="CP84" s="213"/>
      <c r="CQ84" s="213"/>
      <c r="CR84" s="152"/>
    </row>
    <row r="85" spans="1:96" ht="22.5" customHeight="1">
      <c r="A85" s="402" t="s">
        <v>139</v>
      </c>
      <c r="B85" s="403"/>
      <c r="C85" s="410" t="s">
        <v>255</v>
      </c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7"/>
      <c r="X85" s="585"/>
      <c r="Y85" s="417"/>
      <c r="Z85" s="418"/>
      <c r="AA85" s="416" t="s">
        <v>269</v>
      </c>
      <c r="AB85" s="417"/>
      <c r="AC85" s="418"/>
      <c r="AD85" s="423"/>
      <c r="AE85" s="288"/>
      <c r="AF85" s="288"/>
      <c r="AG85" s="751">
        <v>3</v>
      </c>
      <c r="AH85" s="390"/>
      <c r="AI85" s="752"/>
      <c r="AJ85" s="737">
        <v>90</v>
      </c>
      <c r="AK85" s="288"/>
      <c r="AL85" s="289"/>
      <c r="AM85" s="312">
        <v>39</v>
      </c>
      <c r="AN85" s="310"/>
      <c r="AO85" s="310"/>
      <c r="AP85" s="391">
        <v>14</v>
      </c>
      <c r="AQ85" s="391"/>
      <c r="AR85" s="391"/>
      <c r="AS85" s="391"/>
      <c r="AT85" s="391"/>
      <c r="AU85" s="391"/>
      <c r="AV85" s="391"/>
      <c r="AW85" s="391"/>
      <c r="AX85" s="391"/>
      <c r="AY85" s="391">
        <v>25</v>
      </c>
      <c r="AZ85" s="391"/>
      <c r="BA85" s="392"/>
      <c r="BB85" s="287">
        <f t="shared" si="3"/>
        <v>51</v>
      </c>
      <c r="BC85" s="288"/>
      <c r="BD85" s="289"/>
      <c r="BE85" s="166"/>
      <c r="BF85" s="296"/>
      <c r="BG85" s="169"/>
      <c r="BH85" s="296"/>
      <c r="BI85" s="169"/>
      <c r="BJ85" s="296"/>
      <c r="BK85" s="169"/>
      <c r="BL85" s="296"/>
      <c r="BM85" s="169">
        <v>3</v>
      </c>
      <c r="BN85" s="296"/>
      <c r="BO85" s="169"/>
      <c r="BP85" s="296"/>
      <c r="BQ85" s="169"/>
      <c r="BR85" s="296"/>
      <c r="BS85" s="169"/>
      <c r="BT85" s="288"/>
      <c r="BU85" s="343" t="s">
        <v>293</v>
      </c>
      <c r="BV85" s="162"/>
      <c r="BW85" s="162"/>
      <c r="BX85" s="163"/>
      <c r="CC85" s="214"/>
      <c r="CD85" s="213"/>
      <c r="CE85" s="213"/>
      <c r="CF85" s="213"/>
      <c r="CG85" s="213">
        <v>3</v>
      </c>
      <c r="CH85" s="213"/>
      <c r="CI85" s="213">
        <v>3</v>
      </c>
      <c r="CJ85" s="213"/>
      <c r="CK85" s="213">
        <v>3</v>
      </c>
      <c r="CL85" s="213"/>
      <c r="CM85" s="213"/>
      <c r="CN85" s="213"/>
      <c r="CO85" s="213"/>
      <c r="CP85" s="213"/>
      <c r="CQ85" s="213"/>
      <c r="CR85" s="152"/>
    </row>
    <row r="86" spans="1:96" ht="22.5" customHeight="1">
      <c r="A86" s="402" t="s">
        <v>140</v>
      </c>
      <c r="B86" s="403"/>
      <c r="C86" s="584" t="s">
        <v>256</v>
      </c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6"/>
      <c r="X86" s="585" t="s">
        <v>270</v>
      </c>
      <c r="Y86" s="417"/>
      <c r="Z86" s="418"/>
      <c r="AA86" s="416"/>
      <c r="AB86" s="417"/>
      <c r="AC86" s="418"/>
      <c r="AD86" s="423"/>
      <c r="AE86" s="288"/>
      <c r="AF86" s="288"/>
      <c r="AG86" s="749">
        <v>6</v>
      </c>
      <c r="AH86" s="288"/>
      <c r="AI86" s="289"/>
      <c r="AJ86" s="737">
        <f aca="true" t="shared" si="4" ref="AJ86:AJ93">AG86*30</f>
        <v>180</v>
      </c>
      <c r="AK86" s="288"/>
      <c r="AL86" s="289"/>
      <c r="AM86" s="299">
        <v>78</v>
      </c>
      <c r="AN86" s="288"/>
      <c r="AO86" s="296"/>
      <c r="AP86" s="298">
        <v>34</v>
      </c>
      <c r="AQ86" s="288"/>
      <c r="AR86" s="296"/>
      <c r="AS86" s="298"/>
      <c r="AT86" s="288"/>
      <c r="AU86" s="296"/>
      <c r="AV86" s="298"/>
      <c r="AW86" s="288"/>
      <c r="AX86" s="296"/>
      <c r="AY86" s="298">
        <v>44</v>
      </c>
      <c r="AZ86" s="288"/>
      <c r="BA86" s="288"/>
      <c r="BB86" s="287">
        <f t="shared" si="3"/>
        <v>102</v>
      </c>
      <c r="BC86" s="288"/>
      <c r="BD86" s="289"/>
      <c r="BE86" s="166"/>
      <c r="BF86" s="296"/>
      <c r="BG86" s="169"/>
      <c r="BH86" s="296"/>
      <c r="BI86" s="169"/>
      <c r="BJ86" s="296"/>
      <c r="BK86" s="397"/>
      <c r="BL86" s="968"/>
      <c r="BM86" s="169">
        <v>2</v>
      </c>
      <c r="BN86" s="296"/>
      <c r="BO86" s="169">
        <v>4</v>
      </c>
      <c r="BP86" s="296"/>
      <c r="BQ86" s="169"/>
      <c r="BR86" s="296"/>
      <c r="BS86" s="169"/>
      <c r="BT86" s="288"/>
      <c r="BU86" s="353" t="s">
        <v>293</v>
      </c>
      <c r="BV86" s="126"/>
      <c r="BW86" s="126"/>
      <c r="BX86" s="127"/>
      <c r="CC86" s="214"/>
      <c r="CD86" s="213"/>
      <c r="CE86" s="213"/>
      <c r="CF86" s="213"/>
      <c r="CG86" s="213"/>
      <c r="CH86" s="213"/>
      <c r="CI86" s="152"/>
      <c r="CJ86" s="153"/>
      <c r="CK86" s="152">
        <v>3</v>
      </c>
      <c r="CL86" s="153"/>
      <c r="CM86" s="213">
        <v>3</v>
      </c>
      <c r="CN86" s="213"/>
      <c r="CO86" s="213"/>
      <c r="CP86" s="213"/>
      <c r="CQ86" s="213"/>
      <c r="CR86" s="152"/>
    </row>
    <row r="87" spans="1:96" ht="22.5">
      <c r="A87" s="402" t="s">
        <v>141</v>
      </c>
      <c r="B87" s="403"/>
      <c r="C87" s="584" t="s">
        <v>257</v>
      </c>
      <c r="D87" s="405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6"/>
      <c r="X87" s="585" t="s">
        <v>269</v>
      </c>
      <c r="Y87" s="417"/>
      <c r="Z87" s="418"/>
      <c r="AA87" s="416"/>
      <c r="AB87" s="417"/>
      <c r="AC87" s="418"/>
      <c r="AD87" s="423"/>
      <c r="AE87" s="288"/>
      <c r="AF87" s="288"/>
      <c r="AG87" s="749">
        <v>3</v>
      </c>
      <c r="AH87" s="288"/>
      <c r="AI87" s="289"/>
      <c r="AJ87" s="737">
        <f t="shared" si="4"/>
        <v>90</v>
      </c>
      <c r="AK87" s="288"/>
      <c r="AL87" s="289"/>
      <c r="AM87" s="299">
        <v>39</v>
      </c>
      <c r="AN87" s="288"/>
      <c r="AO87" s="296"/>
      <c r="AP87" s="298">
        <v>14</v>
      </c>
      <c r="AQ87" s="288"/>
      <c r="AR87" s="296"/>
      <c r="AS87" s="298"/>
      <c r="AT87" s="288"/>
      <c r="AU87" s="296"/>
      <c r="AV87" s="298"/>
      <c r="AW87" s="288"/>
      <c r="AX87" s="296"/>
      <c r="AY87" s="298">
        <v>25</v>
      </c>
      <c r="AZ87" s="288"/>
      <c r="BA87" s="288"/>
      <c r="BB87" s="287">
        <f t="shared" si="3"/>
        <v>51</v>
      </c>
      <c r="BC87" s="288"/>
      <c r="BD87" s="289"/>
      <c r="BE87" s="166"/>
      <c r="BF87" s="296"/>
      <c r="BG87" s="169"/>
      <c r="BH87" s="296"/>
      <c r="BI87" s="169"/>
      <c r="BJ87" s="296"/>
      <c r="BK87" s="166"/>
      <c r="BL87" s="296"/>
      <c r="BM87" s="169">
        <v>3</v>
      </c>
      <c r="BN87" s="296"/>
      <c r="BO87" s="169"/>
      <c r="BP87" s="296"/>
      <c r="BQ87" s="169"/>
      <c r="BR87" s="296"/>
      <c r="BS87" s="169"/>
      <c r="BT87" s="288"/>
      <c r="BU87" s="343" t="s">
        <v>293</v>
      </c>
      <c r="BV87" s="162"/>
      <c r="BW87" s="162"/>
      <c r="BX87" s="163"/>
      <c r="CC87" s="214"/>
      <c r="CD87" s="213"/>
      <c r="CE87" s="213"/>
      <c r="CF87" s="213"/>
      <c r="CG87" s="213"/>
      <c r="CH87" s="213"/>
      <c r="CI87" s="213"/>
      <c r="CJ87" s="213"/>
      <c r="CK87" s="213">
        <v>3</v>
      </c>
      <c r="CL87" s="213"/>
      <c r="CM87" s="213">
        <v>3</v>
      </c>
      <c r="CN87" s="213"/>
      <c r="CO87" s="213"/>
      <c r="CP87" s="213"/>
      <c r="CQ87" s="213"/>
      <c r="CR87" s="152"/>
    </row>
    <row r="88" spans="1:96" ht="24.75" customHeight="1">
      <c r="A88" s="402" t="s">
        <v>142</v>
      </c>
      <c r="B88" s="403"/>
      <c r="C88" s="584" t="s">
        <v>258</v>
      </c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6"/>
      <c r="X88" s="585" t="s">
        <v>270</v>
      </c>
      <c r="Y88" s="417"/>
      <c r="Z88" s="418"/>
      <c r="AA88" s="416"/>
      <c r="AB88" s="417"/>
      <c r="AC88" s="418"/>
      <c r="AD88" s="1288" t="s">
        <v>270</v>
      </c>
      <c r="AE88" s="1282"/>
      <c r="AF88" s="1282"/>
      <c r="AG88" s="749">
        <v>6</v>
      </c>
      <c r="AH88" s="288"/>
      <c r="AI88" s="289"/>
      <c r="AJ88" s="737">
        <f t="shared" si="4"/>
        <v>180</v>
      </c>
      <c r="AK88" s="288"/>
      <c r="AL88" s="289"/>
      <c r="AM88" s="299">
        <v>78</v>
      </c>
      <c r="AN88" s="288"/>
      <c r="AO88" s="296"/>
      <c r="AP88" s="298">
        <v>28</v>
      </c>
      <c r="AQ88" s="288"/>
      <c r="AR88" s="296"/>
      <c r="AS88" s="298"/>
      <c r="AT88" s="288"/>
      <c r="AU88" s="296"/>
      <c r="AV88" s="298"/>
      <c r="AW88" s="288"/>
      <c r="AX88" s="296"/>
      <c r="AY88" s="298">
        <v>50</v>
      </c>
      <c r="AZ88" s="288"/>
      <c r="BA88" s="288"/>
      <c r="BB88" s="287">
        <f t="shared" si="3"/>
        <v>102</v>
      </c>
      <c r="BC88" s="288"/>
      <c r="BD88" s="289"/>
      <c r="BE88" s="166"/>
      <c r="BF88" s="296"/>
      <c r="BG88" s="169"/>
      <c r="BH88" s="296"/>
      <c r="BI88" s="169"/>
      <c r="BJ88" s="296"/>
      <c r="BK88" s="297"/>
      <c r="BL88" s="296"/>
      <c r="BM88" s="169">
        <v>4</v>
      </c>
      <c r="BN88" s="296"/>
      <c r="BO88" s="169">
        <v>2</v>
      </c>
      <c r="BP88" s="296"/>
      <c r="BQ88" s="169"/>
      <c r="BR88" s="296"/>
      <c r="BS88" s="169"/>
      <c r="BT88" s="288"/>
      <c r="BU88" s="343" t="s">
        <v>293</v>
      </c>
      <c r="BV88" s="162"/>
      <c r="BW88" s="162"/>
      <c r="BX88" s="163"/>
      <c r="CC88" s="214"/>
      <c r="CD88" s="213"/>
      <c r="CE88" s="213"/>
      <c r="CF88" s="213"/>
      <c r="CG88" s="213"/>
      <c r="CH88" s="213"/>
      <c r="CI88" s="213"/>
      <c r="CJ88" s="213"/>
      <c r="CK88" s="213"/>
      <c r="CL88" s="213"/>
      <c r="CM88" s="213"/>
      <c r="CN88" s="213"/>
      <c r="CO88" s="213">
        <v>3</v>
      </c>
      <c r="CP88" s="213"/>
      <c r="CQ88" s="213">
        <v>3</v>
      </c>
      <c r="CR88" s="152"/>
    </row>
    <row r="89" spans="1:96" ht="23.25" customHeight="1">
      <c r="A89" s="402" t="s">
        <v>156</v>
      </c>
      <c r="B89" s="403"/>
      <c r="C89" s="584" t="s">
        <v>259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6"/>
      <c r="X89" s="585" t="s">
        <v>272</v>
      </c>
      <c r="Y89" s="417"/>
      <c r="Z89" s="418"/>
      <c r="AA89" s="416"/>
      <c r="AB89" s="417"/>
      <c r="AC89" s="418"/>
      <c r="AD89" s="423"/>
      <c r="AE89" s="288"/>
      <c r="AF89" s="288"/>
      <c r="AG89" s="749">
        <v>3</v>
      </c>
      <c r="AH89" s="288"/>
      <c r="AI89" s="289"/>
      <c r="AJ89" s="737">
        <f t="shared" si="4"/>
        <v>90</v>
      </c>
      <c r="AK89" s="288"/>
      <c r="AL89" s="289"/>
      <c r="AM89" s="299">
        <v>48</v>
      </c>
      <c r="AN89" s="288"/>
      <c r="AO89" s="296"/>
      <c r="AP89" s="298">
        <v>14</v>
      </c>
      <c r="AQ89" s="288"/>
      <c r="AR89" s="296"/>
      <c r="AS89" s="298"/>
      <c r="AT89" s="288"/>
      <c r="AU89" s="296"/>
      <c r="AV89" s="298"/>
      <c r="AW89" s="288"/>
      <c r="AX89" s="296"/>
      <c r="AY89" s="1289">
        <v>34</v>
      </c>
      <c r="AZ89" s="1282"/>
      <c r="BA89" s="1282"/>
      <c r="BB89" s="287">
        <f t="shared" si="3"/>
        <v>42</v>
      </c>
      <c r="BC89" s="288"/>
      <c r="BD89" s="289"/>
      <c r="BE89" s="166"/>
      <c r="BF89" s="296"/>
      <c r="BG89" s="169"/>
      <c r="BH89" s="296"/>
      <c r="BI89" s="169"/>
      <c r="BJ89" s="296"/>
      <c r="BK89" s="297"/>
      <c r="BL89" s="296"/>
      <c r="BM89" s="169"/>
      <c r="BN89" s="296"/>
      <c r="BO89" s="169"/>
      <c r="BP89" s="296"/>
      <c r="BQ89" s="169"/>
      <c r="BR89" s="296"/>
      <c r="BS89" s="169">
        <v>3</v>
      </c>
      <c r="BT89" s="288"/>
      <c r="BU89" s="343" t="s">
        <v>293</v>
      </c>
      <c r="BV89" s="162"/>
      <c r="BW89" s="162"/>
      <c r="BX89" s="163"/>
      <c r="CC89" s="214"/>
      <c r="CD89" s="213"/>
      <c r="CE89" s="213"/>
      <c r="CF89" s="213"/>
      <c r="CG89" s="213"/>
      <c r="CH89" s="213"/>
      <c r="CI89" s="213"/>
      <c r="CJ89" s="213"/>
      <c r="CK89" s="213"/>
      <c r="CL89" s="213"/>
      <c r="CM89" s="213"/>
      <c r="CN89" s="213"/>
      <c r="CO89" s="213">
        <v>3</v>
      </c>
      <c r="CP89" s="213"/>
      <c r="CQ89" s="213"/>
      <c r="CR89" s="213"/>
    </row>
    <row r="90" spans="1:96" ht="22.5">
      <c r="A90" s="402" t="s">
        <v>157</v>
      </c>
      <c r="B90" s="403"/>
      <c r="C90" s="584" t="s">
        <v>273</v>
      </c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6"/>
      <c r="X90" s="585" t="s">
        <v>272</v>
      </c>
      <c r="Y90" s="417"/>
      <c r="Z90" s="418"/>
      <c r="AA90" s="416"/>
      <c r="AB90" s="417"/>
      <c r="AC90" s="418"/>
      <c r="AD90" s="423"/>
      <c r="AE90" s="288"/>
      <c r="AF90" s="288"/>
      <c r="AG90" s="749">
        <v>6</v>
      </c>
      <c r="AH90" s="288"/>
      <c r="AI90" s="289"/>
      <c r="AJ90" s="737">
        <f>AG90*30</f>
        <v>180</v>
      </c>
      <c r="AK90" s="288"/>
      <c r="AL90" s="289"/>
      <c r="AM90" s="299">
        <v>92</v>
      </c>
      <c r="AN90" s="288"/>
      <c r="AO90" s="296"/>
      <c r="AP90" s="298"/>
      <c r="AQ90" s="288"/>
      <c r="AR90" s="296"/>
      <c r="AS90" s="298"/>
      <c r="AT90" s="288"/>
      <c r="AU90" s="296"/>
      <c r="AV90" s="298"/>
      <c r="AW90" s="288"/>
      <c r="AX90" s="296"/>
      <c r="AY90" s="298">
        <v>92</v>
      </c>
      <c r="AZ90" s="288"/>
      <c r="BA90" s="288"/>
      <c r="BB90" s="287">
        <f t="shared" si="3"/>
        <v>88</v>
      </c>
      <c r="BC90" s="288"/>
      <c r="BD90" s="289"/>
      <c r="BE90" s="166"/>
      <c r="BF90" s="296"/>
      <c r="BG90" s="169"/>
      <c r="BH90" s="296"/>
      <c r="BI90" s="169"/>
      <c r="BJ90" s="296"/>
      <c r="BK90" s="297"/>
      <c r="BL90" s="296"/>
      <c r="BM90" s="169"/>
      <c r="BN90" s="296"/>
      <c r="BO90" s="169"/>
      <c r="BP90" s="296"/>
      <c r="BQ90" s="1287">
        <v>4</v>
      </c>
      <c r="BR90" s="1283"/>
      <c r="BS90" s="1287">
        <v>3</v>
      </c>
      <c r="BT90" s="1282"/>
      <c r="BU90" s="343" t="s">
        <v>293</v>
      </c>
      <c r="BV90" s="162"/>
      <c r="BW90" s="162"/>
      <c r="BX90" s="163"/>
      <c r="CC90" s="214"/>
      <c r="CD90" s="213"/>
      <c r="CE90" s="213"/>
      <c r="CF90" s="213"/>
      <c r="CG90" s="213"/>
      <c r="CH90" s="213"/>
      <c r="CI90" s="213"/>
      <c r="CJ90" s="213"/>
      <c r="CK90" s="213"/>
      <c r="CL90" s="213"/>
      <c r="CM90" s="213"/>
      <c r="CN90" s="213"/>
      <c r="CO90" s="213">
        <v>3</v>
      </c>
      <c r="CP90" s="213"/>
      <c r="CQ90" s="213"/>
      <c r="CR90" s="213"/>
    </row>
    <row r="91" spans="1:96" ht="23.25" customHeight="1">
      <c r="A91" s="402" t="s">
        <v>158</v>
      </c>
      <c r="B91" s="403"/>
      <c r="C91" s="576" t="s">
        <v>260</v>
      </c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77"/>
      <c r="Q91" s="577"/>
      <c r="R91" s="577"/>
      <c r="S91" s="577"/>
      <c r="T91" s="577"/>
      <c r="U91" s="577"/>
      <c r="V91" s="577"/>
      <c r="W91" s="578"/>
      <c r="X91" s="585"/>
      <c r="Y91" s="585"/>
      <c r="Z91" s="588"/>
      <c r="AA91" s="416" t="s">
        <v>271</v>
      </c>
      <c r="AB91" s="585"/>
      <c r="AC91" s="588"/>
      <c r="AD91" s="423"/>
      <c r="AE91" s="414"/>
      <c r="AF91" s="414"/>
      <c r="AG91" s="749">
        <v>3</v>
      </c>
      <c r="AH91" s="758"/>
      <c r="AI91" s="759"/>
      <c r="AJ91" s="737">
        <f t="shared" si="4"/>
        <v>90</v>
      </c>
      <c r="AK91" s="764"/>
      <c r="AL91" s="765"/>
      <c r="AM91" s="299">
        <v>33</v>
      </c>
      <c r="AN91" s="299"/>
      <c r="AO91" s="300"/>
      <c r="AP91" s="298">
        <v>12</v>
      </c>
      <c r="AQ91" s="299"/>
      <c r="AR91" s="300"/>
      <c r="AS91" s="298">
        <v>21</v>
      </c>
      <c r="AT91" s="299"/>
      <c r="AU91" s="300"/>
      <c r="AV91" s="298"/>
      <c r="AW91" s="299"/>
      <c r="AX91" s="300"/>
      <c r="AY91" s="298"/>
      <c r="AZ91" s="299"/>
      <c r="BA91" s="299"/>
      <c r="BB91" s="1290">
        <v>57</v>
      </c>
      <c r="BC91" s="1291"/>
      <c r="BD91" s="1292"/>
      <c r="BE91" s="166"/>
      <c r="BF91" s="167"/>
      <c r="BG91" s="169"/>
      <c r="BH91" s="167"/>
      <c r="BI91" s="169"/>
      <c r="BJ91" s="167"/>
      <c r="BK91" s="297"/>
      <c r="BL91" s="296"/>
      <c r="BM91" s="169"/>
      <c r="BN91" s="167"/>
      <c r="BO91" s="169"/>
      <c r="BP91" s="167"/>
      <c r="BQ91" s="169">
        <v>3</v>
      </c>
      <c r="BR91" s="167"/>
      <c r="BS91" s="169"/>
      <c r="BT91" s="166"/>
      <c r="BU91" s="353" t="s">
        <v>293</v>
      </c>
      <c r="BV91" s="126"/>
      <c r="BW91" s="126"/>
      <c r="BX91" s="127"/>
      <c r="CC91" s="158"/>
      <c r="CD91" s="153"/>
      <c r="CE91" s="152"/>
      <c r="CF91" s="153"/>
      <c r="CG91" s="152"/>
      <c r="CH91" s="153"/>
      <c r="CI91" s="152"/>
      <c r="CJ91" s="153"/>
      <c r="CK91" s="152"/>
      <c r="CL91" s="153"/>
      <c r="CM91" s="152"/>
      <c r="CN91" s="153"/>
      <c r="CO91" s="152"/>
      <c r="CP91" s="153"/>
      <c r="CQ91" s="152">
        <v>3</v>
      </c>
      <c r="CR91" s="168"/>
    </row>
    <row r="92" spans="1:96" ht="22.5">
      <c r="A92" s="402" t="s">
        <v>159</v>
      </c>
      <c r="B92" s="403"/>
      <c r="C92" s="937" t="s">
        <v>261</v>
      </c>
      <c r="D92" s="938"/>
      <c r="E92" s="938"/>
      <c r="F92" s="938"/>
      <c r="G92" s="938"/>
      <c r="H92" s="938"/>
      <c r="I92" s="938"/>
      <c r="J92" s="938"/>
      <c r="K92" s="938"/>
      <c r="L92" s="938"/>
      <c r="M92" s="938"/>
      <c r="N92" s="938"/>
      <c r="O92" s="938"/>
      <c r="P92" s="938"/>
      <c r="Q92" s="938"/>
      <c r="R92" s="938"/>
      <c r="S92" s="938"/>
      <c r="T92" s="938"/>
      <c r="U92" s="938"/>
      <c r="V92" s="938"/>
      <c r="W92" s="939"/>
      <c r="X92" s="413" t="s">
        <v>272</v>
      </c>
      <c r="Y92" s="413"/>
      <c r="Z92" s="575"/>
      <c r="AA92" s="407"/>
      <c r="AB92" s="413"/>
      <c r="AC92" s="575"/>
      <c r="AD92" s="901"/>
      <c r="AE92" s="930"/>
      <c r="AF92" s="930"/>
      <c r="AG92" s="902">
        <v>3</v>
      </c>
      <c r="AH92" s="903"/>
      <c r="AI92" s="904"/>
      <c r="AJ92" s="751">
        <f t="shared" si="4"/>
        <v>90</v>
      </c>
      <c r="AK92" s="756"/>
      <c r="AL92" s="757"/>
      <c r="AM92" s="726">
        <v>48</v>
      </c>
      <c r="AN92" s="726"/>
      <c r="AO92" s="729"/>
      <c r="AP92" s="728">
        <v>16</v>
      </c>
      <c r="AQ92" s="726"/>
      <c r="AR92" s="729"/>
      <c r="AS92" s="728">
        <v>32</v>
      </c>
      <c r="AT92" s="726"/>
      <c r="AU92" s="729"/>
      <c r="AV92" s="728"/>
      <c r="AW92" s="726"/>
      <c r="AX92" s="729"/>
      <c r="AY92" s="728"/>
      <c r="AZ92" s="726"/>
      <c r="BA92" s="726"/>
      <c r="BB92" s="725">
        <v>42</v>
      </c>
      <c r="BC92" s="726"/>
      <c r="BD92" s="727"/>
      <c r="BE92" s="716"/>
      <c r="BF92" s="719"/>
      <c r="BG92" s="389"/>
      <c r="BH92" s="719"/>
      <c r="BI92" s="389"/>
      <c r="BJ92" s="719"/>
      <c r="BK92" s="297"/>
      <c r="BL92" s="296"/>
      <c r="BM92" s="389"/>
      <c r="BN92" s="719"/>
      <c r="BO92" s="389"/>
      <c r="BP92" s="719"/>
      <c r="BQ92" s="389"/>
      <c r="BR92" s="719"/>
      <c r="BS92" s="389">
        <v>3</v>
      </c>
      <c r="BT92" s="716"/>
      <c r="BU92" s="1293" t="s">
        <v>317</v>
      </c>
      <c r="BV92" s="1294"/>
      <c r="BW92" s="1294"/>
      <c r="BX92" s="1295"/>
      <c r="CC92" s="214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>
        <v>3</v>
      </c>
      <c r="CR92" s="152"/>
    </row>
    <row r="93" spans="1:96" ht="24" customHeight="1" thickBot="1">
      <c r="A93" s="402" t="s">
        <v>165</v>
      </c>
      <c r="B93" s="403"/>
      <c r="C93" s="584" t="s">
        <v>262</v>
      </c>
      <c r="D93" s="945"/>
      <c r="E93" s="945"/>
      <c r="F93" s="945"/>
      <c r="G93" s="945"/>
      <c r="H93" s="945"/>
      <c r="I93" s="945"/>
      <c r="J93" s="945"/>
      <c r="K93" s="945"/>
      <c r="L93" s="945"/>
      <c r="M93" s="945"/>
      <c r="N93" s="945"/>
      <c r="O93" s="945"/>
      <c r="P93" s="945"/>
      <c r="Q93" s="945"/>
      <c r="R93" s="945"/>
      <c r="S93" s="945"/>
      <c r="T93" s="945"/>
      <c r="U93" s="945"/>
      <c r="V93" s="945"/>
      <c r="W93" s="946"/>
      <c r="X93" s="936" t="s">
        <v>272</v>
      </c>
      <c r="Y93" s="571"/>
      <c r="Z93" s="571"/>
      <c r="AA93" s="571"/>
      <c r="AB93" s="571"/>
      <c r="AC93" s="571"/>
      <c r="AD93" s="933"/>
      <c r="AE93" s="933"/>
      <c r="AF93" s="934"/>
      <c r="AG93" s="761">
        <v>3</v>
      </c>
      <c r="AH93" s="762"/>
      <c r="AI93" s="763"/>
      <c r="AJ93" s="753">
        <f t="shared" si="4"/>
        <v>90</v>
      </c>
      <c r="AK93" s="754"/>
      <c r="AL93" s="755"/>
      <c r="AM93" s="760">
        <v>48</v>
      </c>
      <c r="AN93" s="722"/>
      <c r="AO93" s="722"/>
      <c r="AP93" s="722">
        <v>16</v>
      </c>
      <c r="AQ93" s="722"/>
      <c r="AR93" s="722"/>
      <c r="AS93" s="722">
        <v>32</v>
      </c>
      <c r="AT93" s="722"/>
      <c r="AU93" s="722"/>
      <c r="AV93" s="722"/>
      <c r="AW93" s="722"/>
      <c r="AX93" s="722"/>
      <c r="AY93" s="722"/>
      <c r="AZ93" s="722"/>
      <c r="BA93" s="730"/>
      <c r="BB93" s="721">
        <v>42</v>
      </c>
      <c r="BC93" s="722"/>
      <c r="BD93" s="723"/>
      <c r="BE93" s="724"/>
      <c r="BF93" s="357"/>
      <c r="BG93" s="357"/>
      <c r="BH93" s="357"/>
      <c r="BI93" s="357"/>
      <c r="BJ93" s="357"/>
      <c r="BK93" s="297"/>
      <c r="BL93" s="296"/>
      <c r="BM93" s="357"/>
      <c r="BN93" s="357"/>
      <c r="BO93" s="357"/>
      <c r="BP93" s="357"/>
      <c r="BQ93" s="357"/>
      <c r="BR93" s="357"/>
      <c r="BS93" s="357">
        <v>3</v>
      </c>
      <c r="BT93" s="358"/>
      <c r="BU93" s="1293" t="s">
        <v>317</v>
      </c>
      <c r="BV93" s="1294"/>
      <c r="BW93" s="1294"/>
      <c r="BX93" s="1295"/>
      <c r="CC93" s="211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131">
        <v>3</v>
      </c>
      <c r="CR93" s="131"/>
    </row>
    <row r="94" spans="1:96" s="110" customFormat="1" ht="23.25" customHeight="1" thickBot="1">
      <c r="A94" s="565" t="s">
        <v>149</v>
      </c>
      <c r="B94" s="566"/>
      <c r="C94" s="940" t="s">
        <v>42</v>
      </c>
      <c r="D94" s="941"/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41"/>
      <c r="P94" s="941"/>
      <c r="Q94" s="941"/>
      <c r="R94" s="941"/>
      <c r="S94" s="941"/>
      <c r="T94" s="941"/>
      <c r="U94" s="941"/>
      <c r="V94" s="941"/>
      <c r="W94" s="942"/>
      <c r="X94" s="506"/>
      <c r="Y94" s="506"/>
      <c r="Z94" s="574"/>
      <c r="AA94" s="505"/>
      <c r="AB94" s="506"/>
      <c r="AC94" s="574"/>
      <c r="AD94" s="505"/>
      <c r="AE94" s="506"/>
      <c r="AF94" s="507"/>
      <c r="AG94" s="293">
        <f>SUM(AG95:AI99)</f>
        <v>24</v>
      </c>
      <c r="AH94" s="294"/>
      <c r="AI94" s="295"/>
      <c r="AJ94" s="293">
        <f>SUM(AJ95:AL99)</f>
        <v>720</v>
      </c>
      <c r="AK94" s="294"/>
      <c r="AL94" s="295"/>
      <c r="AM94" s="293">
        <f>SUM(AM95:AO99)</f>
        <v>0</v>
      </c>
      <c r="AN94" s="294"/>
      <c r="AO94" s="295"/>
      <c r="AP94" s="293">
        <f>SUM(AP95:AR99)</f>
        <v>0</v>
      </c>
      <c r="AQ94" s="294"/>
      <c r="AR94" s="295"/>
      <c r="AS94" s="293">
        <f>SUM(AS95:AU99)</f>
        <v>0</v>
      </c>
      <c r="AT94" s="294"/>
      <c r="AU94" s="295"/>
      <c r="AV94" s="293">
        <f>SUM(AV95:AX99)</f>
        <v>0</v>
      </c>
      <c r="AW94" s="294"/>
      <c r="AX94" s="295"/>
      <c r="AY94" s="293">
        <f>SUM(AY95:BA99)</f>
        <v>0</v>
      </c>
      <c r="AZ94" s="294"/>
      <c r="BA94" s="295"/>
      <c r="BB94" s="293">
        <f>SUM(BB95:BD99)</f>
        <v>720</v>
      </c>
      <c r="BC94" s="294"/>
      <c r="BD94" s="295"/>
      <c r="BE94" s="291"/>
      <c r="BF94" s="292"/>
      <c r="BG94" s="365"/>
      <c r="BH94" s="292"/>
      <c r="BI94" s="365"/>
      <c r="BJ94" s="292"/>
      <c r="BK94" s="365"/>
      <c r="BL94" s="292"/>
      <c r="BM94" s="365"/>
      <c r="BN94" s="292"/>
      <c r="BO94" s="365"/>
      <c r="BP94" s="292"/>
      <c r="BQ94" s="365"/>
      <c r="BR94" s="292"/>
      <c r="BS94" s="365"/>
      <c r="BT94" s="366"/>
      <c r="BU94" s="362"/>
      <c r="BV94" s="363"/>
      <c r="BW94" s="363"/>
      <c r="BX94" s="364"/>
      <c r="BY94" s="107"/>
      <c r="BZ94" s="107"/>
      <c r="CC94" s="210"/>
      <c r="CD94" s="208"/>
      <c r="CE94" s="207"/>
      <c r="CF94" s="208"/>
      <c r="CG94" s="207"/>
      <c r="CH94" s="208"/>
      <c r="CI94" s="207"/>
      <c r="CJ94" s="208"/>
      <c r="CK94" s="207"/>
      <c r="CL94" s="208"/>
      <c r="CM94" s="207"/>
      <c r="CN94" s="208"/>
      <c r="CO94" s="207"/>
      <c r="CP94" s="208"/>
      <c r="CQ94" s="207"/>
      <c r="CR94" s="209"/>
    </row>
    <row r="95" spans="1:96" ht="22.5">
      <c r="A95" s="572" t="s">
        <v>103</v>
      </c>
      <c r="B95" s="573"/>
      <c r="C95" s="943" t="s">
        <v>77</v>
      </c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552"/>
      <c r="Q95" s="552"/>
      <c r="R95" s="552"/>
      <c r="S95" s="552"/>
      <c r="T95" s="552"/>
      <c r="U95" s="552"/>
      <c r="V95" s="552"/>
      <c r="W95" s="944"/>
      <c r="X95" s="935"/>
      <c r="Y95" s="457"/>
      <c r="Z95" s="457"/>
      <c r="AA95" s="457">
        <v>2</v>
      </c>
      <c r="AB95" s="457"/>
      <c r="AC95" s="457"/>
      <c r="AD95" s="457"/>
      <c r="AE95" s="457"/>
      <c r="AF95" s="932"/>
      <c r="AG95" s="600"/>
      <c r="AH95" s="644"/>
      <c r="AI95" s="601"/>
      <c r="AJ95" s="974"/>
      <c r="AK95" s="516"/>
      <c r="AL95" s="516"/>
      <c r="AM95" s="314"/>
      <c r="AN95" s="314"/>
      <c r="AO95" s="314"/>
      <c r="AP95" s="314"/>
      <c r="AQ95" s="314"/>
      <c r="AR95" s="314"/>
      <c r="AS95" s="314"/>
      <c r="AT95" s="314"/>
      <c r="AU95" s="314"/>
      <c r="AV95" s="314"/>
      <c r="AW95" s="314"/>
      <c r="AX95" s="314"/>
      <c r="AY95" s="314"/>
      <c r="AZ95" s="314"/>
      <c r="BA95" s="327"/>
      <c r="BB95" s="928"/>
      <c r="BC95" s="314"/>
      <c r="BD95" s="315"/>
      <c r="BE95" s="9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720"/>
      <c r="BU95" s="354"/>
      <c r="BV95" s="355"/>
      <c r="BW95" s="355"/>
      <c r="BX95" s="356"/>
      <c r="CC95" s="203"/>
      <c r="CD95" s="204"/>
      <c r="CE95" s="205"/>
      <c r="CF95" s="204"/>
      <c r="CG95" s="205"/>
      <c r="CH95" s="204"/>
      <c r="CI95" s="205"/>
      <c r="CJ95" s="204"/>
      <c r="CK95" s="205"/>
      <c r="CL95" s="204"/>
      <c r="CM95" s="205"/>
      <c r="CN95" s="204"/>
      <c r="CO95" s="205"/>
      <c r="CP95" s="204"/>
      <c r="CQ95" s="205"/>
      <c r="CR95" s="206"/>
    </row>
    <row r="96" spans="1:96" ht="22.5">
      <c r="A96" s="567" t="s">
        <v>104</v>
      </c>
      <c r="B96" s="568"/>
      <c r="C96" s="569" t="s">
        <v>168</v>
      </c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70"/>
      <c r="X96" s="931"/>
      <c r="Y96" s="419"/>
      <c r="Z96" s="419"/>
      <c r="AA96" s="419">
        <v>4</v>
      </c>
      <c r="AB96" s="419"/>
      <c r="AC96" s="419"/>
      <c r="AD96" s="419"/>
      <c r="AE96" s="419"/>
      <c r="AF96" s="766"/>
      <c r="AG96" s="610">
        <v>3</v>
      </c>
      <c r="AH96" s="706"/>
      <c r="AI96" s="611"/>
      <c r="AJ96" s="708">
        <f>MMULT(AG96,30)</f>
        <v>90</v>
      </c>
      <c r="AK96" s="498"/>
      <c r="AL96" s="498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3"/>
      <c r="BB96" s="929">
        <f>AJ96-AM96</f>
        <v>90</v>
      </c>
      <c r="BC96" s="310"/>
      <c r="BD96" s="311"/>
      <c r="BE96" s="20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01"/>
      <c r="BU96" s="343"/>
      <c r="BV96" s="162"/>
      <c r="BW96" s="162"/>
      <c r="BX96" s="163"/>
      <c r="CC96" s="199"/>
      <c r="CD96" s="200"/>
      <c r="CE96" s="201"/>
      <c r="CF96" s="200"/>
      <c r="CG96" s="201"/>
      <c r="CH96" s="200"/>
      <c r="CI96" s="201">
        <v>3</v>
      </c>
      <c r="CJ96" s="200"/>
      <c r="CK96" s="201"/>
      <c r="CL96" s="200"/>
      <c r="CM96" s="201"/>
      <c r="CN96" s="200"/>
      <c r="CO96" s="201"/>
      <c r="CP96" s="200"/>
      <c r="CQ96" s="201"/>
      <c r="CR96" s="202"/>
    </row>
    <row r="97" spans="1:96" ht="22.5">
      <c r="A97" s="567" t="s">
        <v>105</v>
      </c>
      <c r="B97" s="568"/>
      <c r="C97" s="569" t="s">
        <v>238</v>
      </c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70"/>
      <c r="X97" s="931"/>
      <c r="Y97" s="419"/>
      <c r="Z97" s="419"/>
      <c r="AA97" s="419">
        <v>5</v>
      </c>
      <c r="AB97" s="419"/>
      <c r="AC97" s="419"/>
      <c r="AD97" s="419"/>
      <c r="AE97" s="419"/>
      <c r="AF97" s="766"/>
      <c r="AG97" s="610">
        <v>6</v>
      </c>
      <c r="AH97" s="706"/>
      <c r="AI97" s="611"/>
      <c r="AJ97" s="708">
        <f>MMULT(AG97,30)</f>
        <v>180</v>
      </c>
      <c r="AK97" s="498"/>
      <c r="AL97" s="498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3"/>
      <c r="BB97" s="929">
        <f>AJ97-AM97</f>
        <v>180</v>
      </c>
      <c r="BC97" s="310"/>
      <c r="BD97" s="311"/>
      <c r="BE97" s="20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01"/>
      <c r="BU97" s="343"/>
      <c r="BV97" s="162"/>
      <c r="BW97" s="162"/>
      <c r="BX97" s="163"/>
      <c r="CC97" s="199"/>
      <c r="CD97" s="200"/>
      <c r="CE97" s="201"/>
      <c r="CF97" s="200"/>
      <c r="CG97" s="201"/>
      <c r="CH97" s="200"/>
      <c r="CI97" s="201"/>
      <c r="CJ97" s="200"/>
      <c r="CK97" s="201">
        <v>6</v>
      </c>
      <c r="CL97" s="200"/>
      <c r="CM97" s="201"/>
      <c r="CN97" s="200"/>
      <c r="CO97" s="201"/>
      <c r="CP97" s="200"/>
      <c r="CQ97" s="201"/>
      <c r="CR97" s="202"/>
    </row>
    <row r="98" spans="1:96" ht="22.5">
      <c r="A98" s="567" t="s">
        <v>106</v>
      </c>
      <c r="B98" s="568"/>
      <c r="C98" s="569" t="s">
        <v>239</v>
      </c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70"/>
      <c r="X98" s="931"/>
      <c r="Y98" s="419"/>
      <c r="Z98" s="419"/>
      <c r="AA98" s="419">
        <v>6</v>
      </c>
      <c r="AB98" s="419"/>
      <c r="AC98" s="419"/>
      <c r="AD98" s="419"/>
      <c r="AE98" s="419"/>
      <c r="AF98" s="766"/>
      <c r="AG98" s="610">
        <v>6</v>
      </c>
      <c r="AH98" s="706"/>
      <c r="AI98" s="611"/>
      <c r="AJ98" s="708">
        <f>MMULT(AG98,30)</f>
        <v>180</v>
      </c>
      <c r="AK98" s="498"/>
      <c r="AL98" s="498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3"/>
      <c r="BB98" s="929">
        <f>AJ98-AM98</f>
        <v>180</v>
      </c>
      <c r="BC98" s="310"/>
      <c r="BD98" s="311"/>
      <c r="BE98" s="20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01"/>
      <c r="BU98" s="343"/>
      <c r="BV98" s="162"/>
      <c r="BW98" s="162"/>
      <c r="BX98" s="163"/>
      <c r="CC98" s="199"/>
      <c r="CD98" s="200"/>
      <c r="CE98" s="201"/>
      <c r="CF98" s="200"/>
      <c r="CG98" s="201"/>
      <c r="CH98" s="200"/>
      <c r="CI98" s="201"/>
      <c r="CJ98" s="200"/>
      <c r="CK98" s="201"/>
      <c r="CL98" s="200"/>
      <c r="CM98" s="201">
        <v>6</v>
      </c>
      <c r="CN98" s="200"/>
      <c r="CO98" s="201"/>
      <c r="CP98" s="200"/>
      <c r="CQ98" s="201"/>
      <c r="CR98" s="202"/>
    </row>
    <row r="99" spans="1:96" ht="23.25" thickBot="1">
      <c r="A99" s="567" t="s">
        <v>107</v>
      </c>
      <c r="B99" s="568"/>
      <c r="C99" s="569" t="s">
        <v>240</v>
      </c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70"/>
      <c r="X99" s="931"/>
      <c r="Y99" s="419"/>
      <c r="Z99" s="419"/>
      <c r="AA99" s="419">
        <v>7</v>
      </c>
      <c r="AB99" s="419"/>
      <c r="AC99" s="419"/>
      <c r="AD99" s="419"/>
      <c r="AE99" s="419"/>
      <c r="AF99" s="766"/>
      <c r="AG99" s="610">
        <v>9</v>
      </c>
      <c r="AH99" s="706"/>
      <c r="AI99" s="611"/>
      <c r="AJ99" s="708">
        <f>MMULT(AG99,30)</f>
        <v>270</v>
      </c>
      <c r="AK99" s="498"/>
      <c r="AL99" s="498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3"/>
      <c r="BB99" s="929">
        <f>AJ99-AM99</f>
        <v>270</v>
      </c>
      <c r="BC99" s="310"/>
      <c r="BD99" s="311"/>
      <c r="BE99" s="20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01"/>
      <c r="BU99" s="343"/>
      <c r="BV99" s="162"/>
      <c r="BW99" s="162"/>
      <c r="BX99" s="163"/>
      <c r="CC99" s="195"/>
      <c r="CD99" s="196"/>
      <c r="CE99" s="197"/>
      <c r="CF99" s="196"/>
      <c r="CG99" s="197"/>
      <c r="CH99" s="196"/>
      <c r="CI99" s="197"/>
      <c r="CJ99" s="196"/>
      <c r="CK99" s="197"/>
      <c r="CL99" s="196"/>
      <c r="CM99" s="197"/>
      <c r="CN99" s="196"/>
      <c r="CO99" s="197">
        <v>9</v>
      </c>
      <c r="CP99" s="196"/>
      <c r="CQ99" s="197"/>
      <c r="CR99" s="198"/>
    </row>
    <row r="100" spans="1:96" ht="23.25" thickBot="1">
      <c r="A100" s="350"/>
      <c r="B100" s="352"/>
      <c r="C100" s="953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555"/>
      <c r="Q100" s="555"/>
      <c r="R100" s="555"/>
      <c r="S100" s="555"/>
      <c r="T100" s="555"/>
      <c r="U100" s="555"/>
      <c r="V100" s="555"/>
      <c r="W100" s="954"/>
      <c r="X100" s="955"/>
      <c r="Y100" s="432"/>
      <c r="Z100" s="432"/>
      <c r="AA100" s="432"/>
      <c r="AB100" s="432"/>
      <c r="AC100" s="432"/>
      <c r="AD100" s="432"/>
      <c r="AE100" s="432"/>
      <c r="AF100" s="959"/>
      <c r="AG100" s="768"/>
      <c r="AH100" s="769"/>
      <c r="AI100" s="770"/>
      <c r="AJ100" s="767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4"/>
      <c r="BB100" s="290"/>
      <c r="BC100" s="251"/>
      <c r="BD100" s="301"/>
      <c r="BE100" s="280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3"/>
      <c r="BU100" s="350"/>
      <c r="BV100" s="351"/>
      <c r="BW100" s="351"/>
      <c r="BX100" s="352"/>
      <c r="BY100" s="2"/>
      <c r="BZ100" s="2"/>
      <c r="CC100" s="191"/>
      <c r="CD100" s="192"/>
      <c r="CE100" s="193"/>
      <c r="CF100" s="192"/>
      <c r="CG100" s="193"/>
      <c r="CH100" s="192"/>
      <c r="CI100" s="193"/>
      <c r="CJ100" s="192"/>
      <c r="CK100" s="193"/>
      <c r="CL100" s="192"/>
      <c r="CM100" s="193"/>
      <c r="CN100" s="192"/>
      <c r="CO100" s="193"/>
      <c r="CP100" s="192"/>
      <c r="CQ100" s="193"/>
      <c r="CR100" s="194"/>
    </row>
    <row r="101" spans="1:96" ht="23.25" customHeight="1" thickBot="1">
      <c r="A101" s="565" t="s">
        <v>143</v>
      </c>
      <c r="B101" s="566"/>
      <c r="C101" s="940" t="s">
        <v>100</v>
      </c>
      <c r="D101" s="941"/>
      <c r="E101" s="941"/>
      <c r="F101" s="941"/>
      <c r="G101" s="941"/>
      <c r="H101" s="941"/>
      <c r="I101" s="941"/>
      <c r="J101" s="941"/>
      <c r="K101" s="941"/>
      <c r="L101" s="941"/>
      <c r="M101" s="941"/>
      <c r="N101" s="941"/>
      <c r="O101" s="941"/>
      <c r="P101" s="941"/>
      <c r="Q101" s="941"/>
      <c r="R101" s="941"/>
      <c r="S101" s="941"/>
      <c r="T101" s="941"/>
      <c r="U101" s="941"/>
      <c r="V101" s="941"/>
      <c r="W101" s="942"/>
      <c r="X101" s="563"/>
      <c r="Y101" s="430"/>
      <c r="Z101" s="564"/>
      <c r="AA101" s="429"/>
      <c r="AB101" s="430"/>
      <c r="AC101" s="564"/>
      <c r="AD101" s="429"/>
      <c r="AE101" s="430"/>
      <c r="AF101" s="431"/>
      <c r="AG101" s="293">
        <f>SUM(AG103,AG107)</f>
        <v>60</v>
      </c>
      <c r="AH101" s="294"/>
      <c r="AI101" s="295"/>
      <c r="AJ101" s="293">
        <f>SUM(AJ103,AJ107)</f>
        <v>1800</v>
      </c>
      <c r="AK101" s="294"/>
      <c r="AL101" s="295"/>
      <c r="AM101" s="293">
        <f>SUM(AM103,AM107)</f>
        <v>707</v>
      </c>
      <c r="AN101" s="294"/>
      <c r="AO101" s="295"/>
      <c r="AP101" s="293">
        <f>SUM(AP103,AP107)</f>
        <v>0</v>
      </c>
      <c r="AQ101" s="294"/>
      <c r="AR101" s="295"/>
      <c r="AS101" s="293">
        <f>SUM(AS103,AS107)</f>
        <v>0</v>
      </c>
      <c r="AT101" s="294"/>
      <c r="AU101" s="295"/>
      <c r="AV101" s="293">
        <f>SUM(AV103,AV107)</f>
        <v>0</v>
      </c>
      <c r="AW101" s="294"/>
      <c r="AX101" s="295"/>
      <c r="AY101" s="293">
        <f>SUM(AY103,AY107)</f>
        <v>0</v>
      </c>
      <c r="AZ101" s="294"/>
      <c r="BA101" s="295"/>
      <c r="BB101" s="293">
        <f>SUM(BB103,BB107)</f>
        <v>1093</v>
      </c>
      <c r="BC101" s="294"/>
      <c r="BD101" s="295"/>
      <c r="BE101" s="189">
        <f>SUM(BE103,BE107)</f>
        <v>0</v>
      </c>
      <c r="BF101" s="190"/>
      <c r="BG101" s="189">
        <f>SUM(BG103,BG107)</f>
        <v>0</v>
      </c>
      <c r="BH101" s="190"/>
      <c r="BI101" s="189">
        <f>SUM(BI103,BI107)</f>
        <v>4</v>
      </c>
      <c r="BJ101" s="190"/>
      <c r="BK101" s="189">
        <f>SUM(BK103,BK107)</f>
        <v>8</v>
      </c>
      <c r="BL101" s="190"/>
      <c r="BM101" s="189">
        <f>SUM(BM103,BM107)</f>
        <v>0</v>
      </c>
      <c r="BN101" s="190"/>
      <c r="BO101" s="189">
        <f>SUM(BO103,BO107)</f>
        <v>15</v>
      </c>
      <c r="BP101" s="190"/>
      <c r="BQ101" s="189">
        <f>SUM(BQ103,BQ107)</f>
        <v>12</v>
      </c>
      <c r="BR101" s="190"/>
      <c r="BS101" s="189">
        <f>SUM(BS103,BS107)</f>
        <v>12</v>
      </c>
      <c r="BT101" s="190"/>
      <c r="BU101" s="344"/>
      <c r="BV101" s="345"/>
      <c r="BW101" s="345"/>
      <c r="BX101" s="346"/>
      <c r="CC101" s="189"/>
      <c r="CD101" s="190"/>
      <c r="CE101" s="189"/>
      <c r="CF101" s="190"/>
      <c r="CG101" s="189"/>
      <c r="CH101" s="190"/>
      <c r="CI101" s="189"/>
      <c r="CJ101" s="190"/>
      <c r="CK101" s="189"/>
      <c r="CL101" s="190"/>
      <c r="CM101" s="189"/>
      <c r="CN101" s="190"/>
      <c r="CO101" s="189"/>
      <c r="CP101" s="190"/>
      <c r="CQ101" s="189"/>
      <c r="CR101" s="190"/>
    </row>
    <row r="102" spans="1:96" ht="23.25" customHeight="1" thickBot="1">
      <c r="A102" s="947" t="s">
        <v>101</v>
      </c>
      <c r="B102" s="948"/>
      <c r="C102" s="949" t="s">
        <v>152</v>
      </c>
      <c r="D102" s="950"/>
      <c r="E102" s="950"/>
      <c r="F102" s="950"/>
      <c r="G102" s="950"/>
      <c r="H102" s="950"/>
      <c r="I102" s="950"/>
      <c r="J102" s="950"/>
      <c r="K102" s="950"/>
      <c r="L102" s="950"/>
      <c r="M102" s="950"/>
      <c r="N102" s="950"/>
      <c r="O102" s="950"/>
      <c r="P102" s="950"/>
      <c r="Q102" s="950"/>
      <c r="R102" s="950"/>
      <c r="S102" s="950"/>
      <c r="T102" s="950"/>
      <c r="U102" s="950"/>
      <c r="V102" s="950"/>
      <c r="W102" s="951"/>
      <c r="X102" s="563"/>
      <c r="Y102" s="430"/>
      <c r="Z102" s="564"/>
      <c r="AA102" s="429"/>
      <c r="AB102" s="430"/>
      <c r="AC102" s="564"/>
      <c r="AD102" s="429"/>
      <c r="AE102" s="430"/>
      <c r="AF102" s="431"/>
      <c r="AG102" s="307"/>
      <c r="AH102" s="308"/>
      <c r="AI102" s="309"/>
      <c r="AJ102" s="307"/>
      <c r="AK102" s="308"/>
      <c r="AL102" s="309"/>
      <c r="AM102" s="307"/>
      <c r="AN102" s="308"/>
      <c r="AO102" s="309"/>
      <c r="AP102" s="307"/>
      <c r="AQ102" s="308"/>
      <c r="AR102" s="309"/>
      <c r="AS102" s="307"/>
      <c r="AT102" s="308"/>
      <c r="AU102" s="309"/>
      <c r="AV102" s="293"/>
      <c r="AW102" s="294"/>
      <c r="AX102" s="295"/>
      <c r="AY102" s="307"/>
      <c r="AZ102" s="308"/>
      <c r="BA102" s="309"/>
      <c r="BB102" s="307"/>
      <c r="BC102" s="308"/>
      <c r="BD102" s="309"/>
      <c r="BE102" s="186"/>
      <c r="BF102" s="187"/>
      <c r="BG102" s="186"/>
      <c r="BH102" s="187"/>
      <c r="BI102" s="186"/>
      <c r="BJ102" s="187"/>
      <c r="BK102" s="186"/>
      <c r="BL102" s="187"/>
      <c r="BM102" s="186"/>
      <c r="BN102" s="187"/>
      <c r="BO102" s="186"/>
      <c r="BP102" s="187"/>
      <c r="BQ102" s="186"/>
      <c r="BR102" s="187"/>
      <c r="BS102" s="186"/>
      <c r="BT102" s="188"/>
      <c r="BU102" s="344"/>
      <c r="BV102" s="345"/>
      <c r="BW102" s="345"/>
      <c r="BX102" s="346"/>
      <c r="CC102" s="186"/>
      <c r="CD102" s="187"/>
      <c r="CE102" s="186"/>
      <c r="CF102" s="187"/>
      <c r="CG102" s="186"/>
      <c r="CH102" s="187"/>
      <c r="CI102" s="186"/>
      <c r="CJ102" s="187"/>
      <c r="CK102" s="186"/>
      <c r="CL102" s="187"/>
      <c r="CM102" s="186"/>
      <c r="CN102" s="187"/>
      <c r="CO102" s="186"/>
      <c r="CP102" s="187"/>
      <c r="CQ102" s="186"/>
      <c r="CR102" s="188"/>
    </row>
    <row r="103" spans="1:96" ht="23.25" customHeight="1" thickBot="1">
      <c r="A103" s="582" t="s">
        <v>153</v>
      </c>
      <c r="B103" s="583"/>
      <c r="C103" s="579" t="s">
        <v>150</v>
      </c>
      <c r="D103" s="580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1"/>
      <c r="X103" s="506"/>
      <c r="Y103" s="506"/>
      <c r="Z103" s="574"/>
      <c r="AA103" s="505"/>
      <c r="AB103" s="506"/>
      <c r="AC103" s="574"/>
      <c r="AD103" s="505"/>
      <c r="AE103" s="506"/>
      <c r="AF103" s="507"/>
      <c r="AG103" s="293">
        <f>SUM(AG104:AI105)</f>
        <v>9</v>
      </c>
      <c r="AH103" s="294"/>
      <c r="AI103" s="295"/>
      <c r="AJ103" s="293">
        <f>SUM(AJ104:AL105)</f>
        <v>270</v>
      </c>
      <c r="AK103" s="294"/>
      <c r="AL103" s="295"/>
      <c r="AM103" s="293">
        <f>SUM(AM104:AO105)</f>
        <v>98</v>
      </c>
      <c r="AN103" s="294"/>
      <c r="AO103" s="295"/>
      <c r="AP103" s="293">
        <f>SUM(AP104:AR105)</f>
        <v>0</v>
      </c>
      <c r="AQ103" s="294"/>
      <c r="AR103" s="295"/>
      <c r="AS103" s="293">
        <f>SUM(AS104:AU105)</f>
        <v>0</v>
      </c>
      <c r="AT103" s="294"/>
      <c r="AU103" s="295"/>
      <c r="AV103" s="293">
        <f>SUM(AV104:AX105)</f>
        <v>0</v>
      </c>
      <c r="AW103" s="294"/>
      <c r="AX103" s="295"/>
      <c r="AY103" s="293">
        <f>SUM(AY104:BA105)</f>
        <v>0</v>
      </c>
      <c r="AZ103" s="294"/>
      <c r="BA103" s="295"/>
      <c r="BB103" s="293">
        <f>SUM(BB104:BD105)</f>
        <v>172</v>
      </c>
      <c r="BC103" s="294"/>
      <c r="BD103" s="295"/>
      <c r="BE103" s="184">
        <f>SUM(BE104:BF105)</f>
        <v>0</v>
      </c>
      <c r="BF103" s="185"/>
      <c r="BG103" s="184">
        <f>SUM(BG104:BH105)</f>
        <v>0</v>
      </c>
      <c r="BH103" s="185"/>
      <c r="BI103" s="184">
        <f>SUM(BI104:BJ105)</f>
        <v>4</v>
      </c>
      <c r="BJ103" s="185"/>
      <c r="BK103" s="184">
        <f>SUM(BK104:BL105)</f>
        <v>2</v>
      </c>
      <c r="BL103" s="185"/>
      <c r="BM103" s="184">
        <f>SUM(BM104:BN105)</f>
        <v>0</v>
      </c>
      <c r="BN103" s="185"/>
      <c r="BO103" s="184">
        <f>SUM(BO104:BP105)</f>
        <v>0</v>
      </c>
      <c r="BP103" s="185"/>
      <c r="BQ103" s="184">
        <f>SUM(BQ104:BR105)</f>
        <v>0</v>
      </c>
      <c r="BR103" s="185"/>
      <c r="BS103" s="184">
        <f>SUM(BS104:BT105)</f>
        <v>0</v>
      </c>
      <c r="BT103" s="185"/>
      <c r="BU103" s="359"/>
      <c r="BV103" s="360"/>
      <c r="BW103" s="360"/>
      <c r="BX103" s="361"/>
      <c r="CC103" s="184"/>
      <c r="CD103" s="185"/>
      <c r="CE103" s="184"/>
      <c r="CF103" s="185"/>
      <c r="CG103" s="184"/>
      <c r="CH103" s="185"/>
      <c r="CI103" s="184"/>
      <c r="CJ103" s="185"/>
      <c r="CK103" s="184"/>
      <c r="CL103" s="185"/>
      <c r="CM103" s="184"/>
      <c r="CN103" s="185"/>
      <c r="CO103" s="184"/>
      <c r="CP103" s="185"/>
      <c r="CQ103" s="184"/>
      <c r="CR103" s="185"/>
    </row>
    <row r="104" spans="1:96" ht="23.25" customHeight="1">
      <c r="A104" s="1296" t="s">
        <v>302</v>
      </c>
      <c r="B104" s="1297"/>
      <c r="C104" s="557" t="s">
        <v>278</v>
      </c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9"/>
      <c r="X104" s="495"/>
      <c r="Y104" s="495"/>
      <c r="Z104" s="496"/>
      <c r="AA104" s="497">
        <v>3.3</v>
      </c>
      <c r="AB104" s="495"/>
      <c r="AC104" s="496"/>
      <c r="AD104" s="497"/>
      <c r="AE104" s="495"/>
      <c r="AF104" s="511"/>
      <c r="AG104" s="508">
        <v>6</v>
      </c>
      <c r="AH104" s="509"/>
      <c r="AI104" s="510"/>
      <c r="AJ104" s="500">
        <f>MMULT(AG104,30)</f>
        <v>180</v>
      </c>
      <c r="AK104" s="501"/>
      <c r="AL104" s="501"/>
      <c r="AM104" s="499">
        <v>68</v>
      </c>
      <c r="AN104" s="499"/>
      <c r="AO104" s="499"/>
      <c r="AP104" s="305"/>
      <c r="AQ104" s="306"/>
      <c r="AR104" s="772"/>
      <c r="AS104" s="305"/>
      <c r="AT104" s="306"/>
      <c r="AU104" s="772"/>
      <c r="AV104" s="305"/>
      <c r="AW104" s="306"/>
      <c r="AX104" s="772"/>
      <c r="AY104" s="305"/>
      <c r="AZ104" s="306"/>
      <c r="BA104" s="306"/>
      <c r="BB104" s="155">
        <v>112</v>
      </c>
      <c r="BC104" s="156"/>
      <c r="BD104" s="157"/>
      <c r="BE104" s="180"/>
      <c r="BF104" s="181"/>
      <c r="BG104" s="182"/>
      <c r="BH104" s="181"/>
      <c r="BI104" s="182">
        <v>4</v>
      </c>
      <c r="BJ104" s="181"/>
      <c r="BK104" s="182"/>
      <c r="BL104" s="181"/>
      <c r="BM104" s="182"/>
      <c r="BN104" s="181"/>
      <c r="BO104" s="182"/>
      <c r="BP104" s="181"/>
      <c r="BQ104" s="182"/>
      <c r="BR104" s="181"/>
      <c r="BS104" s="182"/>
      <c r="BT104" s="183"/>
      <c r="BU104" s="960"/>
      <c r="BV104" s="961"/>
      <c r="BW104" s="961"/>
      <c r="BX104" s="962"/>
      <c r="CC104" s="180"/>
      <c r="CD104" s="181"/>
      <c r="CE104" s="182"/>
      <c r="CF104" s="181"/>
      <c r="CG104" s="182">
        <v>6</v>
      </c>
      <c r="CH104" s="181"/>
      <c r="CI104" s="182"/>
      <c r="CJ104" s="181"/>
      <c r="CK104" s="182"/>
      <c r="CL104" s="181"/>
      <c r="CM104" s="182"/>
      <c r="CN104" s="181"/>
      <c r="CO104" s="182"/>
      <c r="CP104" s="181"/>
      <c r="CQ104" s="182"/>
      <c r="CR104" s="183"/>
    </row>
    <row r="105" spans="1:96" ht="23.25" customHeight="1">
      <c r="A105" s="1296" t="s">
        <v>303</v>
      </c>
      <c r="B105" s="1297"/>
      <c r="C105" s="557" t="s">
        <v>161</v>
      </c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9"/>
      <c r="X105" s="495"/>
      <c r="Y105" s="495"/>
      <c r="Z105" s="496"/>
      <c r="AA105" s="497">
        <v>4</v>
      </c>
      <c r="AB105" s="495"/>
      <c r="AC105" s="496"/>
      <c r="AD105" s="497"/>
      <c r="AE105" s="495"/>
      <c r="AF105" s="511"/>
      <c r="AG105" s="508">
        <v>3</v>
      </c>
      <c r="AH105" s="509"/>
      <c r="AI105" s="510"/>
      <c r="AJ105" s="500">
        <f>MMULT(AG105,30)</f>
        <v>90</v>
      </c>
      <c r="AK105" s="501"/>
      <c r="AL105" s="501"/>
      <c r="AM105" s="499">
        <v>30</v>
      </c>
      <c r="AN105" s="499"/>
      <c r="AO105" s="499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3"/>
      <c r="BB105" s="155">
        <v>60</v>
      </c>
      <c r="BC105" s="156"/>
      <c r="BD105" s="157"/>
      <c r="BE105" s="180"/>
      <c r="BF105" s="181"/>
      <c r="BG105" s="182"/>
      <c r="BH105" s="181"/>
      <c r="BI105" s="182"/>
      <c r="BJ105" s="181"/>
      <c r="BK105" s="182">
        <v>2</v>
      </c>
      <c r="BL105" s="181"/>
      <c r="BM105" s="182"/>
      <c r="BN105" s="181"/>
      <c r="BO105" s="182"/>
      <c r="BP105" s="181"/>
      <c r="BQ105" s="182"/>
      <c r="BR105" s="181"/>
      <c r="BS105" s="182"/>
      <c r="BT105" s="183"/>
      <c r="BU105" s="960"/>
      <c r="BV105" s="961"/>
      <c r="BW105" s="961"/>
      <c r="BX105" s="962"/>
      <c r="CC105" s="180"/>
      <c r="CD105" s="181"/>
      <c r="CE105" s="182"/>
      <c r="CF105" s="181"/>
      <c r="CG105" s="182"/>
      <c r="CH105" s="181"/>
      <c r="CI105" s="182">
        <v>3</v>
      </c>
      <c r="CJ105" s="181"/>
      <c r="CK105" s="182"/>
      <c r="CL105" s="181"/>
      <c r="CM105" s="182"/>
      <c r="CN105" s="181"/>
      <c r="CO105" s="182"/>
      <c r="CP105" s="181"/>
      <c r="CQ105" s="182"/>
      <c r="CR105" s="183"/>
    </row>
    <row r="106" spans="1:96" ht="23.25" customHeight="1" thickBot="1">
      <c r="A106" s="545"/>
      <c r="B106" s="546"/>
      <c r="C106" s="956"/>
      <c r="D106" s="957"/>
      <c r="E106" s="957"/>
      <c r="F106" s="957"/>
      <c r="G106" s="957"/>
      <c r="H106" s="957"/>
      <c r="I106" s="957"/>
      <c r="J106" s="957"/>
      <c r="K106" s="957"/>
      <c r="L106" s="957"/>
      <c r="M106" s="957"/>
      <c r="N106" s="957"/>
      <c r="O106" s="957"/>
      <c r="P106" s="957"/>
      <c r="Q106" s="957"/>
      <c r="R106" s="957"/>
      <c r="S106" s="957"/>
      <c r="T106" s="957"/>
      <c r="U106" s="957"/>
      <c r="V106" s="957"/>
      <c r="W106" s="958"/>
      <c r="X106" s="495"/>
      <c r="Y106" s="495"/>
      <c r="Z106" s="496"/>
      <c r="AA106" s="497"/>
      <c r="AB106" s="495"/>
      <c r="AC106" s="496"/>
      <c r="AD106" s="497"/>
      <c r="AE106" s="495"/>
      <c r="AF106" s="511"/>
      <c r="AG106" s="508"/>
      <c r="AH106" s="509"/>
      <c r="AI106" s="510"/>
      <c r="AJ106" s="500"/>
      <c r="AK106" s="501"/>
      <c r="AL106" s="501"/>
      <c r="AM106" s="499"/>
      <c r="AN106" s="499"/>
      <c r="AO106" s="499"/>
      <c r="AP106" s="305"/>
      <c r="AQ106" s="306"/>
      <c r="AR106" s="772"/>
      <c r="AS106" s="305"/>
      <c r="AT106" s="306"/>
      <c r="AU106" s="772"/>
      <c r="AV106" s="305"/>
      <c r="AW106" s="306"/>
      <c r="AX106" s="772"/>
      <c r="AY106" s="305"/>
      <c r="AZ106" s="306"/>
      <c r="BA106" s="306"/>
      <c r="BB106" s="155"/>
      <c r="BC106" s="156"/>
      <c r="BD106" s="157"/>
      <c r="BE106" s="180"/>
      <c r="BF106" s="181"/>
      <c r="BG106" s="182"/>
      <c r="BH106" s="181"/>
      <c r="BI106" s="182"/>
      <c r="BJ106" s="181"/>
      <c r="BK106" s="182"/>
      <c r="BL106" s="181"/>
      <c r="BM106" s="182"/>
      <c r="BN106" s="181"/>
      <c r="BO106" s="182"/>
      <c r="BP106" s="181"/>
      <c r="BQ106" s="182"/>
      <c r="BR106" s="181"/>
      <c r="BS106" s="182"/>
      <c r="BT106" s="183"/>
      <c r="BU106" s="960"/>
      <c r="BV106" s="961"/>
      <c r="BW106" s="961"/>
      <c r="BX106" s="962"/>
      <c r="CC106" s="180"/>
      <c r="CD106" s="181"/>
      <c r="CE106" s="182"/>
      <c r="CF106" s="181"/>
      <c r="CG106" s="182"/>
      <c r="CH106" s="181"/>
      <c r="CI106" s="182"/>
      <c r="CJ106" s="181"/>
      <c r="CK106" s="182"/>
      <c r="CL106" s="181"/>
      <c r="CM106" s="182"/>
      <c r="CN106" s="181"/>
      <c r="CO106" s="182"/>
      <c r="CP106" s="181"/>
      <c r="CQ106" s="182"/>
      <c r="CR106" s="183"/>
    </row>
    <row r="107" spans="1:96" ht="23.25" thickBot="1">
      <c r="A107" s="521" t="s">
        <v>237</v>
      </c>
      <c r="B107" s="522"/>
      <c r="C107" s="523" t="s">
        <v>151</v>
      </c>
      <c r="D107" s="524"/>
      <c r="E107" s="524"/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5"/>
      <c r="X107" s="283"/>
      <c r="Y107" s="283"/>
      <c r="Z107" s="452"/>
      <c r="AA107" s="282"/>
      <c r="AB107" s="283"/>
      <c r="AC107" s="452"/>
      <c r="AD107" s="282"/>
      <c r="AE107" s="283"/>
      <c r="AF107" s="284"/>
      <c r="AG107" s="293">
        <f>SUM(AG108:AI112)</f>
        <v>51</v>
      </c>
      <c r="AH107" s="294"/>
      <c r="AI107" s="295"/>
      <c r="AJ107" s="293">
        <f>SUM(AJ108:AL112)</f>
        <v>1530</v>
      </c>
      <c r="AK107" s="294"/>
      <c r="AL107" s="295"/>
      <c r="AM107" s="293">
        <f>SUM(AM108:AO112)</f>
        <v>609</v>
      </c>
      <c r="AN107" s="294"/>
      <c r="AO107" s="295"/>
      <c r="AP107" s="293">
        <f>SUM(AP108:AR112)</f>
        <v>0</v>
      </c>
      <c r="AQ107" s="294"/>
      <c r="AR107" s="295"/>
      <c r="AS107" s="293">
        <f>SUM(AS108:AU112)</f>
        <v>0</v>
      </c>
      <c r="AT107" s="294"/>
      <c r="AU107" s="295"/>
      <c r="AV107" s="293">
        <f>SUM(AV108:AX112)</f>
        <v>0</v>
      </c>
      <c r="AW107" s="294"/>
      <c r="AX107" s="295"/>
      <c r="AY107" s="293">
        <f>SUM(AY108:BA112)</f>
        <v>0</v>
      </c>
      <c r="AZ107" s="294"/>
      <c r="BA107" s="295"/>
      <c r="BB107" s="293">
        <f>SUM(BB108:BD112)</f>
        <v>921</v>
      </c>
      <c r="BC107" s="294"/>
      <c r="BD107" s="295"/>
      <c r="BE107" s="178">
        <f>SUM(BE108:BF112)</f>
        <v>0</v>
      </c>
      <c r="BF107" s="179"/>
      <c r="BG107" s="178">
        <f>SUM(BG108:BH112)</f>
        <v>0</v>
      </c>
      <c r="BH107" s="179"/>
      <c r="BI107" s="178">
        <f>SUM(BI108:BJ112)</f>
        <v>0</v>
      </c>
      <c r="BJ107" s="179"/>
      <c r="BK107" s="178">
        <f>SUM(BK108:BL112)</f>
        <v>6</v>
      </c>
      <c r="BL107" s="179"/>
      <c r="BM107" s="178">
        <f>SUM(BM108:BN112)</f>
        <v>0</v>
      </c>
      <c r="BN107" s="179"/>
      <c r="BO107" s="178">
        <f>SUM(BO108:BP112)</f>
        <v>15</v>
      </c>
      <c r="BP107" s="179"/>
      <c r="BQ107" s="178">
        <f>SUM(BQ108:BR112)</f>
        <v>12</v>
      </c>
      <c r="BR107" s="179"/>
      <c r="BS107" s="178">
        <f>SUM(BS108:BT112)</f>
        <v>12</v>
      </c>
      <c r="BT107" s="179"/>
      <c r="BU107" s="970"/>
      <c r="BV107" s="971"/>
      <c r="BW107" s="971"/>
      <c r="BX107" s="972"/>
      <c r="CC107" s="178"/>
      <c r="CD107" s="179"/>
      <c r="CE107" s="178"/>
      <c r="CF107" s="179"/>
      <c r="CG107" s="178"/>
      <c r="CH107" s="179"/>
      <c r="CI107" s="178"/>
      <c r="CJ107" s="179"/>
      <c r="CK107" s="178"/>
      <c r="CL107" s="179"/>
      <c r="CM107" s="178"/>
      <c r="CN107" s="179"/>
      <c r="CO107" s="178"/>
      <c r="CP107" s="179"/>
      <c r="CQ107" s="178"/>
      <c r="CR107" s="179"/>
    </row>
    <row r="108" spans="1:96" ht="23.25" customHeight="1">
      <c r="A108" s="1298" t="s">
        <v>297</v>
      </c>
      <c r="B108" s="1299"/>
      <c r="C108" s="551" t="s">
        <v>279</v>
      </c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552"/>
      <c r="Q108" s="552"/>
      <c r="R108" s="552"/>
      <c r="S108" s="552"/>
      <c r="T108" s="552"/>
      <c r="U108" s="552"/>
      <c r="V108" s="552"/>
      <c r="W108" s="553"/>
      <c r="X108" s="907"/>
      <c r="Y108" s="908"/>
      <c r="Z108" s="908"/>
      <c r="AA108" s="909" t="s">
        <v>280</v>
      </c>
      <c r="AB108" s="909"/>
      <c r="AC108" s="909"/>
      <c r="AD108" s="912"/>
      <c r="AE108" s="912"/>
      <c r="AF108" s="913"/>
      <c r="AG108" s="910">
        <v>6</v>
      </c>
      <c r="AH108" s="911"/>
      <c r="AI108" s="911"/>
      <c r="AJ108" s="915">
        <f>MMULT(AG108,30)</f>
        <v>180</v>
      </c>
      <c r="AK108" s="916"/>
      <c r="AL108" s="917"/>
      <c r="AM108" s="773">
        <v>90</v>
      </c>
      <c r="AN108" s="773"/>
      <c r="AO108" s="773"/>
      <c r="AP108" s="773"/>
      <c r="AQ108" s="773"/>
      <c r="AR108" s="773"/>
      <c r="AS108" s="773"/>
      <c r="AT108" s="773"/>
      <c r="AU108" s="773"/>
      <c r="AV108" s="773"/>
      <c r="AW108" s="773"/>
      <c r="AX108" s="773"/>
      <c r="AY108" s="773"/>
      <c r="AZ108" s="773"/>
      <c r="BA108" s="774"/>
      <c r="BB108" s="964">
        <v>90</v>
      </c>
      <c r="BC108" s="965"/>
      <c r="BD108" s="966"/>
      <c r="BE108" s="795"/>
      <c r="BF108" s="794"/>
      <c r="BG108" s="794"/>
      <c r="BH108" s="794"/>
      <c r="BI108" s="794"/>
      <c r="BJ108" s="794"/>
      <c r="BK108" s="794">
        <v>6</v>
      </c>
      <c r="BL108" s="794"/>
      <c r="BM108" s="794"/>
      <c r="BN108" s="794"/>
      <c r="BO108" s="794"/>
      <c r="BP108" s="794"/>
      <c r="BQ108" s="794"/>
      <c r="BR108" s="794"/>
      <c r="BS108" s="794"/>
      <c r="BT108" s="952"/>
      <c r="BU108" s="973"/>
      <c r="BV108" s="355"/>
      <c r="BW108" s="355"/>
      <c r="BX108" s="356"/>
      <c r="CC108" s="174"/>
      <c r="CD108" s="175"/>
      <c r="CE108" s="176"/>
      <c r="CF108" s="175"/>
      <c r="CG108" s="176"/>
      <c r="CH108" s="175"/>
      <c r="CI108" s="176">
        <v>6</v>
      </c>
      <c r="CJ108" s="175"/>
      <c r="CK108" s="176"/>
      <c r="CL108" s="175"/>
      <c r="CM108" s="176"/>
      <c r="CN108" s="175"/>
      <c r="CO108" s="176"/>
      <c r="CP108" s="175"/>
      <c r="CQ108" s="176"/>
      <c r="CR108" s="177"/>
    </row>
    <row r="109" spans="1:96" ht="23.25" customHeight="1">
      <c r="A109" s="1300" t="s">
        <v>298</v>
      </c>
      <c r="B109" s="1301"/>
      <c r="C109" s="560" t="s">
        <v>241</v>
      </c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2"/>
      <c r="X109" s="517"/>
      <c r="Y109" s="518"/>
      <c r="Z109" s="518"/>
      <c r="AA109" s="914" t="s">
        <v>277</v>
      </c>
      <c r="AB109" s="914"/>
      <c r="AC109" s="914"/>
      <c r="AD109" s="788"/>
      <c r="AE109" s="788"/>
      <c r="AF109" s="789"/>
      <c r="AG109" s="790">
        <v>3</v>
      </c>
      <c r="AH109" s="791"/>
      <c r="AI109" s="791"/>
      <c r="AJ109" s="133">
        <f>MMULT(AG109,30)</f>
        <v>90</v>
      </c>
      <c r="AK109" s="134"/>
      <c r="AL109" s="135"/>
      <c r="AM109" s="771">
        <v>39</v>
      </c>
      <c r="AN109" s="771"/>
      <c r="AO109" s="771"/>
      <c r="AP109" s="771"/>
      <c r="AQ109" s="771"/>
      <c r="AR109" s="771"/>
      <c r="AS109" s="771"/>
      <c r="AT109" s="771"/>
      <c r="AU109" s="771"/>
      <c r="AV109" s="771"/>
      <c r="AW109" s="771"/>
      <c r="AX109" s="771"/>
      <c r="AY109" s="771"/>
      <c r="AZ109" s="771"/>
      <c r="BA109" s="136"/>
      <c r="BB109" s="963">
        <v>51</v>
      </c>
      <c r="BC109" s="771"/>
      <c r="BD109" s="136"/>
      <c r="BE109" s="130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>
        <v>3</v>
      </c>
      <c r="BP109" s="131"/>
      <c r="BQ109" s="131"/>
      <c r="BR109" s="131"/>
      <c r="BS109" s="131"/>
      <c r="BT109" s="132"/>
      <c r="BU109" s="161"/>
      <c r="BV109" s="162"/>
      <c r="BW109" s="162"/>
      <c r="BX109" s="163"/>
      <c r="CC109" s="164"/>
      <c r="CD109" s="165"/>
      <c r="CE109" s="159"/>
      <c r="CF109" s="165"/>
      <c r="CG109" s="159"/>
      <c r="CH109" s="165"/>
      <c r="CI109" s="159"/>
      <c r="CJ109" s="165"/>
      <c r="CK109" s="159"/>
      <c r="CL109" s="165"/>
      <c r="CM109" s="159">
        <v>12</v>
      </c>
      <c r="CN109" s="165"/>
      <c r="CO109" s="159"/>
      <c r="CP109" s="165"/>
      <c r="CQ109" s="159"/>
      <c r="CR109" s="160"/>
    </row>
    <row r="110" spans="1:96" ht="23.25" customHeight="1">
      <c r="A110" s="1302" t="s">
        <v>299</v>
      </c>
      <c r="B110" s="1303"/>
      <c r="C110" s="526" t="s">
        <v>282</v>
      </c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8"/>
      <c r="X110" s="141"/>
      <c r="Y110" s="142"/>
      <c r="Z110" s="143"/>
      <c r="AA110" s="502" t="s">
        <v>283</v>
      </c>
      <c r="AB110" s="503"/>
      <c r="AC110" s="504"/>
      <c r="AD110" s="147"/>
      <c r="AE110" s="134"/>
      <c r="AF110" s="148"/>
      <c r="AG110" s="149">
        <v>12</v>
      </c>
      <c r="AH110" s="150"/>
      <c r="AI110" s="151"/>
      <c r="AJ110" s="133">
        <v>360</v>
      </c>
      <c r="AK110" s="134"/>
      <c r="AL110" s="135"/>
      <c r="AM110" s="136">
        <v>156</v>
      </c>
      <c r="AN110" s="129"/>
      <c r="AO110" s="137"/>
      <c r="AP110" s="136"/>
      <c r="AQ110" s="129"/>
      <c r="AR110" s="137"/>
      <c r="AS110" s="136"/>
      <c r="AT110" s="129"/>
      <c r="AU110" s="137"/>
      <c r="AV110" s="136"/>
      <c r="AW110" s="129"/>
      <c r="AX110" s="137"/>
      <c r="AY110" s="136"/>
      <c r="AZ110" s="129"/>
      <c r="BA110" s="138"/>
      <c r="BB110" s="1304">
        <v>204</v>
      </c>
      <c r="BC110" s="1305"/>
      <c r="BD110" s="1305"/>
      <c r="BE110" s="139"/>
      <c r="BF110" s="140"/>
      <c r="BG110" s="131"/>
      <c r="BH110" s="131"/>
      <c r="BI110" s="131"/>
      <c r="BJ110" s="131"/>
      <c r="BK110" s="131"/>
      <c r="BL110" s="131"/>
      <c r="BM110" s="131"/>
      <c r="BN110" s="131"/>
      <c r="BO110" s="131">
        <v>12</v>
      </c>
      <c r="BP110" s="131"/>
      <c r="BQ110" s="131"/>
      <c r="BR110" s="131"/>
      <c r="BS110" s="131"/>
      <c r="BT110" s="132"/>
      <c r="BU110" s="126"/>
      <c r="BV110" s="126"/>
      <c r="BW110" s="126"/>
      <c r="BX110" s="127"/>
      <c r="CC110" s="123"/>
      <c r="CD110" s="122"/>
      <c r="CE110" s="120"/>
      <c r="CF110" s="122"/>
      <c r="CG110" s="120"/>
      <c r="CH110" s="122"/>
      <c r="CI110" s="120"/>
      <c r="CJ110" s="122"/>
      <c r="CK110" s="120"/>
      <c r="CL110" s="122"/>
      <c r="CM110" s="120"/>
      <c r="CN110" s="122"/>
      <c r="CO110" s="120"/>
      <c r="CP110" s="122"/>
      <c r="CQ110" s="120"/>
      <c r="CR110" s="121"/>
    </row>
    <row r="111" spans="1:96" ht="23.25" customHeight="1">
      <c r="A111" s="1302" t="s">
        <v>300</v>
      </c>
      <c r="B111" s="1303"/>
      <c r="C111" s="526" t="s">
        <v>274</v>
      </c>
      <c r="D111" s="527"/>
      <c r="E111" s="527"/>
      <c r="F111" s="527"/>
      <c r="G111" s="527"/>
      <c r="H111" s="527"/>
      <c r="I111" s="527"/>
      <c r="J111" s="52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8"/>
      <c r="X111" s="141"/>
      <c r="Y111" s="142"/>
      <c r="Z111" s="143"/>
      <c r="AA111" s="144" t="s">
        <v>285</v>
      </c>
      <c r="AB111" s="145"/>
      <c r="AC111" s="146"/>
      <c r="AD111" s="147"/>
      <c r="AE111" s="134"/>
      <c r="AF111" s="148"/>
      <c r="AG111" s="149">
        <v>12</v>
      </c>
      <c r="AH111" s="150"/>
      <c r="AI111" s="151"/>
      <c r="AJ111" s="133">
        <f>MMULT(AG111,30)</f>
        <v>360</v>
      </c>
      <c r="AK111" s="134"/>
      <c r="AL111" s="135"/>
      <c r="AM111" s="136">
        <v>132</v>
      </c>
      <c r="AN111" s="129"/>
      <c r="AO111" s="137"/>
      <c r="AP111" s="136"/>
      <c r="AQ111" s="129"/>
      <c r="AR111" s="137"/>
      <c r="AS111" s="136"/>
      <c r="AT111" s="129"/>
      <c r="AU111" s="137"/>
      <c r="AV111" s="136"/>
      <c r="AW111" s="129"/>
      <c r="AX111" s="137"/>
      <c r="AY111" s="136"/>
      <c r="AZ111" s="129"/>
      <c r="BA111" s="138"/>
      <c r="BB111" s="128">
        <v>228</v>
      </c>
      <c r="BC111" s="129"/>
      <c r="BD111" s="129"/>
      <c r="BE111" s="130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>
        <v>12</v>
      </c>
      <c r="BR111" s="131"/>
      <c r="BS111" s="131"/>
      <c r="BT111" s="132"/>
      <c r="BU111" s="126"/>
      <c r="BV111" s="126"/>
      <c r="BW111" s="126"/>
      <c r="BX111" s="127"/>
      <c r="CC111" s="123"/>
      <c r="CD111" s="122"/>
      <c r="CE111" s="120"/>
      <c r="CF111" s="122"/>
      <c r="CG111" s="120"/>
      <c r="CH111" s="122"/>
      <c r="CI111" s="120"/>
      <c r="CJ111" s="122"/>
      <c r="CK111" s="120"/>
      <c r="CL111" s="122"/>
      <c r="CM111" s="120"/>
      <c r="CN111" s="122"/>
      <c r="CO111" s="120"/>
      <c r="CP111" s="122"/>
      <c r="CQ111" s="120"/>
      <c r="CR111" s="121"/>
    </row>
    <row r="112" spans="1:96" ht="23.25" customHeight="1">
      <c r="A112" s="1300" t="s">
        <v>301</v>
      </c>
      <c r="B112" s="1301"/>
      <c r="C112" s="560" t="s">
        <v>284</v>
      </c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2"/>
      <c r="X112" s="517"/>
      <c r="Y112" s="518"/>
      <c r="Z112" s="518"/>
      <c r="AA112" s="787" t="s">
        <v>281</v>
      </c>
      <c r="AB112" s="787"/>
      <c r="AC112" s="787"/>
      <c r="AD112" s="788"/>
      <c r="AE112" s="788"/>
      <c r="AF112" s="789"/>
      <c r="AG112" s="790">
        <v>18</v>
      </c>
      <c r="AH112" s="791"/>
      <c r="AI112" s="791"/>
      <c r="AJ112" s="133">
        <f>MMULT(AG112,30)</f>
        <v>540</v>
      </c>
      <c r="AK112" s="134"/>
      <c r="AL112" s="135"/>
      <c r="AM112" s="771">
        <v>192</v>
      </c>
      <c r="AN112" s="771"/>
      <c r="AO112" s="771"/>
      <c r="AP112" s="771"/>
      <c r="AQ112" s="771"/>
      <c r="AR112" s="771"/>
      <c r="AS112" s="771"/>
      <c r="AT112" s="771"/>
      <c r="AU112" s="771"/>
      <c r="AV112" s="771"/>
      <c r="AW112" s="771"/>
      <c r="AX112" s="771"/>
      <c r="AY112" s="771"/>
      <c r="AZ112" s="771"/>
      <c r="BA112" s="136"/>
      <c r="BB112" s="963">
        <v>348</v>
      </c>
      <c r="BC112" s="771"/>
      <c r="BD112" s="136"/>
      <c r="BE112" s="130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>
        <v>12</v>
      </c>
      <c r="BT112" s="132"/>
      <c r="BU112" s="161"/>
      <c r="BV112" s="162"/>
      <c r="BW112" s="162"/>
      <c r="BX112" s="163"/>
      <c r="CC112" s="164"/>
      <c r="CD112" s="165"/>
      <c r="CE112" s="159"/>
      <c r="CF112" s="165"/>
      <c r="CG112" s="159"/>
      <c r="CH112" s="165"/>
      <c r="CI112" s="159"/>
      <c r="CJ112" s="165"/>
      <c r="CK112" s="159"/>
      <c r="CL112" s="165"/>
      <c r="CM112" s="159"/>
      <c r="CN112" s="165"/>
      <c r="CO112" s="159"/>
      <c r="CP112" s="165"/>
      <c r="CQ112" s="159">
        <v>18</v>
      </c>
      <c r="CR112" s="160"/>
    </row>
    <row r="113" spans="1:96" ht="23.25" thickBot="1">
      <c r="A113" s="519"/>
      <c r="B113" s="520"/>
      <c r="C113" s="554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6"/>
      <c r="X113" s="248"/>
      <c r="Y113" s="432"/>
      <c r="Z113" s="432"/>
      <c r="AA113" s="432"/>
      <c r="AB113" s="432"/>
      <c r="AC113" s="432"/>
      <c r="AD113" s="432"/>
      <c r="AE113" s="432"/>
      <c r="AF113" s="246"/>
      <c r="AG113" s="776"/>
      <c r="AH113" s="777"/>
      <c r="AI113" s="778"/>
      <c r="AJ113" s="767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4"/>
      <c r="BB113" s="290"/>
      <c r="BC113" s="251"/>
      <c r="BD113" s="254"/>
      <c r="BE113" s="172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278"/>
      <c r="BU113" s="969"/>
      <c r="BV113" s="269"/>
      <c r="BW113" s="269"/>
      <c r="BX113" s="270"/>
      <c r="BY113" s="2"/>
      <c r="BZ113" s="2"/>
      <c r="CC113" s="172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3"/>
    </row>
    <row r="114" spans="1:97" ht="24.75" thickBot="1">
      <c r="A114" s="350"/>
      <c r="B114" s="532"/>
      <c r="C114" s="538" t="s">
        <v>211</v>
      </c>
      <c r="D114" s="539"/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40"/>
      <c r="X114" s="248"/>
      <c r="Y114" s="432"/>
      <c r="Z114" s="432"/>
      <c r="AA114" s="432"/>
      <c r="AB114" s="432"/>
      <c r="AC114" s="432"/>
      <c r="AD114" s="432"/>
      <c r="AE114" s="432"/>
      <c r="AF114" s="246"/>
      <c r="AG114" s="257">
        <f>SUM(AG56,AG101)</f>
        <v>240</v>
      </c>
      <c r="AH114" s="258"/>
      <c r="AI114" s="259"/>
      <c r="AJ114" s="290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4"/>
      <c r="BB114" s="290"/>
      <c r="BC114" s="251"/>
      <c r="BD114" s="254"/>
      <c r="BE114" s="249">
        <v>30</v>
      </c>
      <c r="BF114" s="250"/>
      <c r="BG114" s="249">
        <v>30</v>
      </c>
      <c r="BH114" s="250"/>
      <c r="BI114" s="249">
        <v>30</v>
      </c>
      <c r="BJ114" s="250"/>
      <c r="BK114" s="249">
        <v>30</v>
      </c>
      <c r="BL114" s="250"/>
      <c r="BM114" s="249">
        <v>30</v>
      </c>
      <c r="BN114" s="250"/>
      <c r="BO114" s="249">
        <v>30</v>
      </c>
      <c r="BP114" s="250"/>
      <c r="BQ114" s="249">
        <v>30</v>
      </c>
      <c r="BR114" s="250"/>
      <c r="BS114" s="249">
        <v>30</v>
      </c>
      <c r="BT114" s="250"/>
      <c r="BU114" s="268"/>
      <c r="BV114" s="269"/>
      <c r="BW114" s="269"/>
      <c r="BX114" s="270"/>
      <c r="BY114" s="2"/>
      <c r="BZ114" s="2"/>
      <c r="CC114" s="170">
        <f>SUM(CC58:CD113)</f>
        <v>30</v>
      </c>
      <c r="CD114" s="171"/>
      <c r="CE114" s="170">
        <f>SUM(CE58:CF113)</f>
        <v>27</v>
      </c>
      <c r="CF114" s="171"/>
      <c r="CG114" s="170">
        <f>SUM(CG58:CH113)</f>
        <v>27</v>
      </c>
      <c r="CH114" s="171"/>
      <c r="CI114" s="170">
        <f>SUM(CI58:CJ113)</f>
        <v>27</v>
      </c>
      <c r="CJ114" s="171"/>
      <c r="CK114" s="170">
        <f>SUM(CK58:CL113)</f>
        <v>30</v>
      </c>
      <c r="CL114" s="171"/>
      <c r="CM114" s="170">
        <f>SUM(CM58:CN113)</f>
        <v>27</v>
      </c>
      <c r="CN114" s="171"/>
      <c r="CO114" s="170">
        <f>SUM(CO58:CP113)</f>
        <v>18</v>
      </c>
      <c r="CP114" s="171"/>
      <c r="CQ114" s="170">
        <f>SUM(CQ58:CR113)</f>
        <v>30</v>
      </c>
      <c r="CR114" s="171"/>
      <c r="CS114" s="102">
        <f>SUM(CC114:CR114)</f>
        <v>216</v>
      </c>
    </row>
    <row r="115" spans="1:96" ht="24.75" thickBot="1">
      <c r="A115" s="541"/>
      <c r="B115" s="542"/>
      <c r="C115" s="538" t="s">
        <v>108</v>
      </c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40"/>
      <c r="X115" s="533"/>
      <c r="Y115" s="534"/>
      <c r="Z115" s="535"/>
      <c r="AA115" s="779"/>
      <c r="AB115" s="534"/>
      <c r="AC115" s="535"/>
      <c r="AD115" s="779"/>
      <c r="AE115" s="534"/>
      <c r="AF115" s="780"/>
      <c r="AG115" s="781"/>
      <c r="AH115" s="782"/>
      <c r="AI115" s="783"/>
      <c r="AJ115" s="257">
        <f>SUM(AJ56,AJ101)</f>
        <v>7200</v>
      </c>
      <c r="AK115" s="258"/>
      <c r="AL115" s="259"/>
      <c r="AM115" s="1307">
        <f>SUM(AM56,AM101)</f>
        <v>2825</v>
      </c>
      <c r="AN115" s="1308"/>
      <c r="AO115" s="1309"/>
      <c r="AP115" s="257">
        <f>SUM(AP56,AP101)</f>
        <v>704</v>
      </c>
      <c r="AQ115" s="258"/>
      <c r="AR115" s="259"/>
      <c r="AS115" s="257">
        <f>SUM(AS56,AS101)</f>
        <v>359</v>
      </c>
      <c r="AT115" s="258"/>
      <c r="AU115" s="259"/>
      <c r="AV115" s="257">
        <f>SUM(AV56,AV101)</f>
        <v>266</v>
      </c>
      <c r="AW115" s="258"/>
      <c r="AX115" s="259"/>
      <c r="AY115" s="1307">
        <f>SUM(AY56,AY101)</f>
        <v>789</v>
      </c>
      <c r="AZ115" s="1308"/>
      <c r="BA115" s="1309"/>
      <c r="BB115" s="1307">
        <f>SUM(BB56,BB101)</f>
        <v>4375</v>
      </c>
      <c r="BC115" s="1308"/>
      <c r="BD115" s="1309"/>
      <c r="BE115" s="255">
        <f>SUM(BE56,BE101)</f>
        <v>24</v>
      </c>
      <c r="BF115" s="256"/>
      <c r="BG115" s="252">
        <f>SUM(BG56,BG101)</f>
        <v>24</v>
      </c>
      <c r="BH115" s="253"/>
      <c r="BI115" s="252">
        <f>SUM(BI56,BI101)</f>
        <v>24</v>
      </c>
      <c r="BJ115" s="253"/>
      <c r="BK115" s="252">
        <f>SUM(BK56,BK101)</f>
        <v>23</v>
      </c>
      <c r="BL115" s="253"/>
      <c r="BM115" s="252">
        <f>SUM(BM56,BM101)</f>
        <v>24</v>
      </c>
      <c r="BN115" s="253"/>
      <c r="BO115" s="252">
        <f>SUM(BO56,BO101)</f>
        <v>24</v>
      </c>
      <c r="BP115" s="253"/>
      <c r="BQ115" s="252">
        <f>SUM(BQ56,BQ101)</f>
        <v>23</v>
      </c>
      <c r="BR115" s="253"/>
      <c r="BS115" s="252">
        <f>SUM(BS56,BS101)</f>
        <v>24</v>
      </c>
      <c r="BT115" s="253"/>
      <c r="BU115" s="186"/>
      <c r="BV115" s="188"/>
      <c r="BW115" s="188"/>
      <c r="BX115" s="187"/>
      <c r="BY115" s="2"/>
      <c r="BZ115" s="2"/>
      <c r="CC115" s="170">
        <v>1</v>
      </c>
      <c r="CD115" s="171"/>
      <c r="CE115" s="170">
        <v>2</v>
      </c>
      <c r="CF115" s="171"/>
      <c r="CG115" s="170">
        <v>3</v>
      </c>
      <c r="CH115" s="171"/>
      <c r="CI115" s="170">
        <v>4</v>
      </c>
      <c r="CJ115" s="171"/>
      <c r="CK115" s="170">
        <v>5</v>
      </c>
      <c r="CL115" s="171"/>
      <c r="CM115" s="170">
        <v>6</v>
      </c>
      <c r="CN115" s="171"/>
      <c r="CO115" s="170">
        <v>7</v>
      </c>
      <c r="CP115" s="171"/>
      <c r="CQ115" s="170">
        <v>8</v>
      </c>
      <c r="CR115" s="171"/>
    </row>
    <row r="116" spans="1:82" ht="22.5">
      <c r="A116" s="543"/>
      <c r="B116" s="544"/>
      <c r="C116" s="548" t="s">
        <v>26</v>
      </c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50"/>
      <c r="X116" s="918">
        <v>25</v>
      </c>
      <c r="Y116" s="919"/>
      <c r="Z116" s="920"/>
      <c r="AA116" s="286"/>
      <c r="AB116" s="286"/>
      <c r="AC116" s="286"/>
      <c r="AD116" s="286"/>
      <c r="AE116" s="286"/>
      <c r="AF116" s="775"/>
      <c r="AG116" s="785"/>
      <c r="AH116" s="785"/>
      <c r="AI116" s="786"/>
      <c r="AJ116" s="243"/>
      <c r="AK116" s="244"/>
      <c r="AL116" s="245"/>
      <c r="AM116" s="243"/>
      <c r="AN116" s="244"/>
      <c r="AO116" s="245"/>
      <c r="AP116" s="243"/>
      <c r="AQ116" s="244"/>
      <c r="AR116" s="245"/>
      <c r="AS116" s="243"/>
      <c r="AT116" s="244"/>
      <c r="AU116" s="245"/>
      <c r="AV116" s="243"/>
      <c r="AW116" s="244"/>
      <c r="AX116" s="245"/>
      <c r="AY116" s="243"/>
      <c r="AZ116" s="244"/>
      <c r="BA116" s="245"/>
      <c r="BB116" s="243"/>
      <c r="BC116" s="244"/>
      <c r="BD116" s="244"/>
      <c r="BE116" s="266">
        <f>COUNTIF(X58:Z112,1)</f>
        <v>3</v>
      </c>
      <c r="BF116" s="267"/>
      <c r="BG116" s="267">
        <f>COUNTIF(X58:Z112,2)</f>
        <v>5</v>
      </c>
      <c r="BH116" s="267"/>
      <c r="BI116" s="267">
        <f>COUNTIF(X58:Z112,3)</f>
        <v>3</v>
      </c>
      <c r="BJ116" s="267"/>
      <c r="BK116" s="267">
        <f>COUNTIF(X58:Z112,4)</f>
        <v>4</v>
      </c>
      <c r="BL116" s="267"/>
      <c r="BM116" s="267">
        <f>COUNTIF(X58:Z112,5)</f>
        <v>2</v>
      </c>
      <c r="BN116" s="267"/>
      <c r="BO116" s="267">
        <f>COUNTIF(X58:Z112,6)</f>
        <v>3</v>
      </c>
      <c r="BP116" s="267"/>
      <c r="BQ116" s="267">
        <f>COUNTIF(X58:Z112,7)</f>
        <v>1</v>
      </c>
      <c r="BR116" s="267"/>
      <c r="BS116" s="267">
        <f>COUNTIF(X58:Z112,8)</f>
        <v>4</v>
      </c>
      <c r="BT116" s="273"/>
      <c r="BU116" s="271"/>
      <c r="BV116" s="271"/>
      <c r="BW116" s="271"/>
      <c r="BX116" s="272"/>
      <c r="BY116" s="8"/>
      <c r="BZ116" s="8"/>
      <c r="CA116" s="49"/>
      <c r="CB116" s="49"/>
      <c r="CD116" s="79"/>
    </row>
    <row r="117" spans="1:82" ht="22.5">
      <c r="A117" s="547"/>
      <c r="B117" s="275"/>
      <c r="C117" s="529" t="s">
        <v>27</v>
      </c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1"/>
      <c r="X117" s="536"/>
      <c r="Y117" s="537"/>
      <c r="Z117" s="537"/>
      <c r="AA117" s="1306">
        <v>29</v>
      </c>
      <c r="AB117" s="1306"/>
      <c r="AC117" s="1306"/>
      <c r="AD117" s="537"/>
      <c r="AE117" s="537"/>
      <c r="AF117" s="784"/>
      <c r="AG117" s="792"/>
      <c r="AH117" s="792"/>
      <c r="AI117" s="793"/>
      <c r="AJ117" s="240"/>
      <c r="AK117" s="241"/>
      <c r="AL117" s="242"/>
      <c r="AM117" s="240"/>
      <c r="AN117" s="241"/>
      <c r="AO117" s="242"/>
      <c r="AP117" s="240"/>
      <c r="AQ117" s="241"/>
      <c r="AR117" s="242"/>
      <c r="AS117" s="240"/>
      <c r="AT117" s="241"/>
      <c r="AU117" s="242"/>
      <c r="AV117" s="240"/>
      <c r="AW117" s="241"/>
      <c r="AX117" s="242"/>
      <c r="AY117" s="240"/>
      <c r="AZ117" s="241"/>
      <c r="BA117" s="242"/>
      <c r="BB117" s="240"/>
      <c r="BC117" s="241"/>
      <c r="BD117" s="241"/>
      <c r="BE117" s="279">
        <f>COUNTIF(AA58:AC112,1)</f>
        <v>2</v>
      </c>
      <c r="BF117" s="260"/>
      <c r="BG117" s="260">
        <v>2</v>
      </c>
      <c r="BH117" s="260"/>
      <c r="BI117" s="260">
        <v>4</v>
      </c>
      <c r="BJ117" s="260"/>
      <c r="BK117" s="260">
        <v>5</v>
      </c>
      <c r="BL117" s="260"/>
      <c r="BM117" s="260">
        <v>2</v>
      </c>
      <c r="BN117" s="260"/>
      <c r="BO117" s="1310">
        <v>5</v>
      </c>
      <c r="BP117" s="1310"/>
      <c r="BQ117" s="260">
        <v>6</v>
      </c>
      <c r="BR117" s="260"/>
      <c r="BS117" s="260">
        <v>3</v>
      </c>
      <c r="BT117" s="277"/>
      <c r="BU117" s="274"/>
      <c r="BV117" s="274"/>
      <c r="BW117" s="274"/>
      <c r="BX117" s="275"/>
      <c r="CA117" s="49"/>
      <c r="CB117" s="49"/>
      <c r="CD117" s="79"/>
    </row>
    <row r="118" spans="1:82" ht="23.25" thickBot="1">
      <c r="A118" s="261"/>
      <c r="B118" s="262"/>
      <c r="C118" s="263" t="s">
        <v>109</v>
      </c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5"/>
      <c r="X118" s="924"/>
      <c r="Y118" s="923"/>
      <c r="Z118" s="923"/>
      <c r="AA118" s="923"/>
      <c r="AB118" s="923"/>
      <c r="AC118" s="923"/>
      <c r="AD118" s="923">
        <f>COUNT(AD58:AF112)</f>
        <v>0</v>
      </c>
      <c r="AE118" s="923"/>
      <c r="AF118" s="925"/>
      <c r="AG118" s="926"/>
      <c r="AH118" s="926"/>
      <c r="AI118" s="927"/>
      <c r="AJ118" s="246"/>
      <c r="AK118" s="247"/>
      <c r="AL118" s="248"/>
      <c r="AM118" s="246"/>
      <c r="AN118" s="247"/>
      <c r="AO118" s="248"/>
      <c r="AP118" s="246"/>
      <c r="AQ118" s="247"/>
      <c r="AR118" s="248"/>
      <c r="AS118" s="246"/>
      <c r="AT118" s="247"/>
      <c r="AU118" s="248"/>
      <c r="AV118" s="246"/>
      <c r="AW118" s="247"/>
      <c r="AX118" s="248"/>
      <c r="AY118" s="246"/>
      <c r="AZ118" s="247"/>
      <c r="BA118" s="248"/>
      <c r="BB118" s="246"/>
      <c r="BC118" s="247"/>
      <c r="BD118" s="247"/>
      <c r="BE118" s="172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3">
        <v>1</v>
      </c>
      <c r="BP118" s="280"/>
      <c r="BQ118" s="171">
        <f>COUNTIF(AD58:AF112,7)</f>
        <v>0</v>
      </c>
      <c r="BR118" s="171"/>
      <c r="BS118" s="171"/>
      <c r="BT118" s="278"/>
      <c r="BU118" s="276"/>
      <c r="BV118" s="276"/>
      <c r="BW118" s="276"/>
      <c r="BX118" s="262"/>
      <c r="CA118" s="49"/>
      <c r="CB118" s="49"/>
      <c r="CD118" s="79"/>
    </row>
    <row r="119" spans="1:76" ht="22.5">
      <c r="A119" s="111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2"/>
      <c r="T119" s="32"/>
      <c r="U119" s="9"/>
      <c r="V119" s="9"/>
      <c r="W119" s="9"/>
      <c r="X119" s="9"/>
      <c r="Y119" s="9"/>
      <c r="Z119" s="9"/>
      <c r="AA119" s="9"/>
      <c r="AB119" s="21"/>
      <c r="AC119" s="21"/>
      <c r="AD119" s="21"/>
      <c r="AE119" s="9"/>
      <c r="AF119" s="9"/>
      <c r="AG119" s="9"/>
      <c r="AH119" s="9"/>
      <c r="AI119" s="9"/>
      <c r="AJ119" s="9"/>
      <c r="AK119" s="9"/>
      <c r="AL119" s="31"/>
      <c r="AM119" s="31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31"/>
      <c r="BF119" s="31"/>
      <c r="BG119" s="31"/>
      <c r="BH119" s="31"/>
      <c r="BI119" s="31"/>
      <c r="BJ119" s="31"/>
      <c r="BK119" s="31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1" spans="1:76" ht="22.5">
      <c r="A121" s="921"/>
      <c r="B121" s="239"/>
      <c r="C121" s="922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</row>
    <row r="122" spans="1:83" ht="22.5">
      <c r="A122" s="21"/>
      <c r="B122" s="21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48"/>
      <c r="AH122" s="48"/>
      <c r="AI122" s="48"/>
      <c r="AJ122" s="71"/>
      <c r="AK122" s="71"/>
      <c r="AL122" s="71"/>
      <c r="AM122" s="27"/>
      <c r="AN122" s="27"/>
      <c r="AO122" s="27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112"/>
      <c r="BV122" s="112"/>
      <c r="BW122" s="112"/>
      <c r="BX122" s="112"/>
      <c r="BY122" s="69"/>
      <c r="BZ122" s="69"/>
      <c r="CC122" s="76"/>
      <c r="CD122" s="78"/>
      <c r="CE122" s="77"/>
    </row>
    <row r="123" spans="1:83" ht="22.5">
      <c r="A123" s="68"/>
      <c r="B123" s="68"/>
      <c r="C123" s="68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3"/>
      <c r="AB123" s="23"/>
      <c r="AC123" s="23"/>
      <c r="AD123" s="23"/>
      <c r="AE123" s="23"/>
      <c r="AF123" s="23"/>
      <c r="AG123" s="23"/>
      <c r="AH123" s="23"/>
      <c r="AI123" s="23"/>
      <c r="AJ123" s="24"/>
      <c r="AK123" s="24"/>
      <c r="AL123" s="24"/>
      <c r="AM123" s="24"/>
      <c r="AN123" s="24"/>
      <c r="AO123" s="24"/>
      <c r="AP123" s="25"/>
      <c r="AQ123" s="25"/>
      <c r="AR123" s="25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26"/>
      <c r="BY123" s="26"/>
      <c r="BZ123" s="26"/>
      <c r="CC123" s="76"/>
      <c r="CD123" s="78"/>
      <c r="CE123" s="77"/>
    </row>
    <row r="124" spans="2:83" ht="22.5">
      <c r="B124" s="29"/>
      <c r="C124" s="231" t="s">
        <v>110</v>
      </c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9"/>
      <c r="Y124" s="9"/>
      <c r="Z124" s="9"/>
      <c r="AA124" s="231" t="s">
        <v>110</v>
      </c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9"/>
      <c r="AZ124" s="9"/>
      <c r="BA124" s="231" t="s">
        <v>110</v>
      </c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C124" s="76"/>
      <c r="CD124" s="78"/>
      <c r="CE124" s="77"/>
    </row>
    <row r="125" spans="2:83" ht="22.5">
      <c r="B125" s="29"/>
      <c r="C125" s="231" t="s">
        <v>111</v>
      </c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 t="s">
        <v>112</v>
      </c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9"/>
      <c r="AZ125" s="9"/>
      <c r="BA125" s="1314" t="s">
        <v>314</v>
      </c>
      <c r="BB125" s="1314"/>
      <c r="BC125" s="1314"/>
      <c r="BD125" s="1314"/>
      <c r="BE125" s="1314"/>
      <c r="BF125" s="1314"/>
      <c r="BG125" s="1314"/>
      <c r="BH125" s="1314"/>
      <c r="BI125" s="1314"/>
      <c r="BJ125" s="1314"/>
      <c r="BK125" s="1314"/>
      <c r="BL125" s="1314"/>
      <c r="BM125" s="1314"/>
      <c r="BN125" s="1314"/>
      <c r="BO125" s="1314"/>
      <c r="BP125" s="1314"/>
      <c r="BQ125" s="1314"/>
      <c r="BR125" s="1314"/>
      <c r="BS125" s="1314"/>
      <c r="BT125" s="1314"/>
      <c r="BU125" s="1314"/>
      <c r="BV125" s="1314"/>
      <c r="BW125" s="1314"/>
      <c r="BX125" s="1314"/>
      <c r="BY125" s="1314"/>
      <c r="BZ125" s="1314"/>
      <c r="CC125" s="76"/>
      <c r="CD125" s="78"/>
      <c r="CE125" s="77"/>
    </row>
    <row r="126" spans="1:83" ht="22.5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9"/>
      <c r="Z126" s="29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9"/>
      <c r="AZ126" s="29"/>
      <c r="BA126" s="1315"/>
      <c r="BB126" s="1315"/>
      <c r="BC126" s="1315"/>
      <c r="BD126" s="1315"/>
      <c r="BE126" s="1315"/>
      <c r="BF126" s="1315"/>
      <c r="BG126" s="1315"/>
      <c r="BH126" s="1315"/>
      <c r="BI126" s="1315"/>
      <c r="BJ126" s="1315"/>
      <c r="BK126" s="1315"/>
      <c r="BL126" s="1315"/>
      <c r="BM126" s="1315"/>
      <c r="BN126" s="1315"/>
      <c r="BO126" s="1315"/>
      <c r="BP126" s="1315"/>
      <c r="BQ126" s="1315"/>
      <c r="BR126" s="1315"/>
      <c r="BS126" s="1315"/>
      <c r="BT126" s="1315"/>
      <c r="BU126" s="1315"/>
      <c r="BV126" s="1315"/>
      <c r="BW126" s="1315"/>
      <c r="BX126" s="1315"/>
      <c r="BY126" s="1315"/>
      <c r="BZ126" s="1315"/>
      <c r="CC126" s="76"/>
      <c r="CD126" s="78"/>
      <c r="CE126" s="77"/>
    </row>
    <row r="127" spans="1:83" ht="22.5">
      <c r="A127" s="75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86"/>
      <c r="T127" s="8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75"/>
      <c r="AM127" s="75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316"/>
      <c r="BB127" s="1316"/>
      <c r="BC127" s="1316"/>
      <c r="BD127" s="1316"/>
      <c r="BE127" s="1317"/>
      <c r="BF127" s="1317"/>
      <c r="BG127" s="1317"/>
      <c r="BH127" s="1317"/>
      <c r="BI127" s="1317"/>
      <c r="BJ127" s="1316"/>
      <c r="BK127" s="1316"/>
      <c r="BL127" s="1316"/>
      <c r="BM127" s="1316"/>
      <c r="BN127" s="1316"/>
      <c r="BO127" s="1316"/>
      <c r="BP127" s="1316"/>
      <c r="BQ127" s="1316"/>
      <c r="BR127" s="1316"/>
      <c r="BS127" s="1316"/>
      <c r="BT127" s="1316"/>
      <c r="BU127" s="1316"/>
      <c r="BV127" s="1316"/>
      <c r="BW127" s="1316"/>
      <c r="BX127" s="1316"/>
      <c r="BY127" s="1316"/>
      <c r="BZ127" s="1316"/>
      <c r="CC127" s="76"/>
      <c r="CD127" s="78"/>
      <c r="CE127" s="77"/>
    </row>
    <row r="128" spans="1:78" ht="23.25" thickBot="1">
      <c r="A128" s="33"/>
      <c r="B128" s="33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7"/>
      <c r="Z128" s="7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7"/>
      <c r="AZ128" s="7"/>
      <c r="BA128" s="1318"/>
      <c r="BB128" s="1318"/>
      <c r="BC128" s="1318"/>
      <c r="BD128" s="1318"/>
      <c r="BE128" s="1318"/>
      <c r="BF128" s="1318"/>
      <c r="BG128" s="1318"/>
      <c r="BH128" s="1318"/>
      <c r="BI128" s="1318"/>
      <c r="BJ128" s="1318"/>
      <c r="BK128" s="1318"/>
      <c r="BL128" s="1318"/>
      <c r="BM128" s="1318"/>
      <c r="BN128" s="1318"/>
      <c r="BO128" s="1318"/>
      <c r="BP128" s="1318"/>
      <c r="BQ128" s="1318"/>
      <c r="BR128" s="1318"/>
      <c r="BS128" s="1318"/>
      <c r="BT128" s="1318"/>
      <c r="BU128" s="1318"/>
      <c r="BV128" s="1318"/>
      <c r="BW128" s="1318"/>
      <c r="BX128" s="1318"/>
      <c r="BY128" s="1318"/>
      <c r="BZ128" s="1316"/>
    </row>
    <row r="129" spans="3:78" ht="22.5">
      <c r="C129" s="1311" t="s">
        <v>313</v>
      </c>
      <c r="D129" s="1311"/>
      <c r="E129" s="1311"/>
      <c r="F129" s="1311"/>
      <c r="G129" s="1311"/>
      <c r="H129" s="1311"/>
      <c r="I129" s="1311"/>
      <c r="J129" s="1311"/>
      <c r="K129" s="1311"/>
      <c r="L129" s="1311"/>
      <c r="M129" s="1311"/>
      <c r="N129" s="1311"/>
      <c r="O129" s="1311"/>
      <c r="P129" s="1311"/>
      <c r="Q129" s="1311"/>
      <c r="R129" s="1311"/>
      <c r="S129" s="1311"/>
      <c r="T129" s="1311"/>
      <c r="U129" s="1311"/>
      <c r="V129" s="1311"/>
      <c r="W129" s="1311"/>
      <c r="X129" s="1311"/>
      <c r="Y129" s="1313"/>
      <c r="Z129" s="1313"/>
      <c r="AA129" s="1312" t="s">
        <v>312</v>
      </c>
      <c r="AB129" s="1312"/>
      <c r="AC129" s="1312"/>
      <c r="AD129" s="1312"/>
      <c r="AE129" s="1312"/>
      <c r="AF129" s="1312"/>
      <c r="AG129" s="1312"/>
      <c r="AH129" s="1312"/>
      <c r="AI129" s="1312"/>
      <c r="AJ129" s="1312"/>
      <c r="AK129" s="1312"/>
      <c r="AL129" s="1312"/>
      <c r="AM129" s="1312"/>
      <c r="AN129" s="1312"/>
      <c r="AO129" s="1312"/>
      <c r="AP129" s="1312"/>
      <c r="AQ129" s="1312"/>
      <c r="AR129" s="1312"/>
      <c r="AS129" s="1312"/>
      <c r="AT129" s="1312"/>
      <c r="AU129" s="1312"/>
      <c r="AV129" s="1312"/>
      <c r="AW129" s="1312"/>
      <c r="AX129" s="1312"/>
      <c r="AY129" s="74"/>
      <c r="AZ129" s="74"/>
      <c r="BA129" s="1312" t="s">
        <v>315</v>
      </c>
      <c r="BB129" s="1312"/>
      <c r="BC129" s="1312"/>
      <c r="BD129" s="1312"/>
      <c r="BE129" s="1312"/>
      <c r="BF129" s="1312"/>
      <c r="BG129" s="1312"/>
      <c r="BH129" s="1312"/>
      <c r="BI129" s="1312"/>
      <c r="BJ129" s="1312"/>
      <c r="BK129" s="1312"/>
      <c r="BL129" s="1312"/>
      <c r="BM129" s="1312"/>
      <c r="BN129" s="1312"/>
      <c r="BO129" s="1312"/>
      <c r="BP129" s="1312"/>
      <c r="BQ129" s="1312"/>
      <c r="BR129" s="1312"/>
      <c r="BS129" s="1312"/>
      <c r="BT129" s="1312"/>
      <c r="BU129" s="1312"/>
      <c r="BV129" s="1312"/>
      <c r="BW129" s="1312"/>
      <c r="BX129" s="1312"/>
      <c r="BY129" s="1312"/>
      <c r="BZ129" s="1319"/>
    </row>
    <row r="130" spans="1:78" ht="22.5">
      <c r="A130" s="906"/>
      <c r="B130" s="906"/>
      <c r="C130" s="906"/>
      <c r="D130" s="906"/>
      <c r="E130" s="906"/>
      <c r="F130" s="906"/>
      <c r="G130" s="906"/>
      <c r="H130" s="906"/>
      <c r="I130" s="906"/>
      <c r="J130" s="906"/>
      <c r="K130" s="906"/>
      <c r="L130" s="906"/>
      <c r="M130" s="906"/>
      <c r="N130" s="906"/>
      <c r="O130" s="906"/>
      <c r="P130" s="906"/>
      <c r="Q130" s="906"/>
      <c r="R130" s="906"/>
      <c r="S130" s="906"/>
      <c r="T130" s="906"/>
      <c r="U130" s="906"/>
      <c r="V130" s="906"/>
      <c r="W130" s="906"/>
      <c r="X130" s="906"/>
      <c r="Y130" s="113"/>
      <c r="Z130" s="113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74"/>
      <c r="AZ130" s="74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85"/>
    </row>
    <row r="131" spans="1:78" ht="22.5">
      <c r="A131" s="906"/>
      <c r="B131" s="906"/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6"/>
      <c r="P131" s="906"/>
      <c r="Q131" s="906"/>
      <c r="R131" s="906"/>
      <c r="S131" s="906"/>
      <c r="T131" s="906"/>
      <c r="U131" s="906"/>
      <c r="V131" s="906"/>
      <c r="W131" s="906"/>
      <c r="X131" s="906"/>
      <c r="Y131" s="113"/>
      <c r="Z131" s="113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74"/>
      <c r="AZ131" s="74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85"/>
    </row>
    <row r="134" spans="3:78" ht="22.5">
      <c r="C134" s="237"/>
      <c r="D134" s="905"/>
      <c r="E134" s="905"/>
      <c r="F134" s="905"/>
      <c r="G134" s="905"/>
      <c r="H134" s="905"/>
      <c r="I134" s="905"/>
      <c r="J134" s="905"/>
      <c r="K134" s="905"/>
      <c r="L134" s="905"/>
      <c r="M134" s="905"/>
      <c r="N134" s="905"/>
      <c r="O134" s="905"/>
      <c r="P134" s="905"/>
      <c r="Q134" s="905"/>
      <c r="R134" s="905"/>
      <c r="S134" s="905"/>
      <c r="T134" s="905"/>
      <c r="U134" s="905"/>
      <c r="V134" s="905"/>
      <c r="W134" s="905"/>
      <c r="X134" s="905"/>
      <c r="Y134" s="905"/>
      <c r="Z134" s="905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</row>
    <row r="135" spans="3:78" ht="22.5">
      <c r="C135" s="1320" t="s">
        <v>144</v>
      </c>
      <c r="D135" s="1320"/>
      <c r="E135" s="1320"/>
      <c r="F135" s="1320"/>
      <c r="G135" s="1320"/>
      <c r="H135" s="1320"/>
      <c r="I135" s="1320"/>
      <c r="J135" s="1320"/>
      <c r="K135" s="1320"/>
      <c r="L135" s="1320"/>
      <c r="M135" s="1320"/>
      <c r="N135" s="1320"/>
      <c r="O135" s="1320"/>
      <c r="P135" s="1320"/>
      <c r="Q135" s="1320"/>
      <c r="R135" s="1320"/>
      <c r="S135" s="1320"/>
      <c r="T135" s="1320"/>
      <c r="U135" s="1320"/>
      <c r="V135" s="1320"/>
      <c r="W135" s="1320"/>
      <c r="X135" s="1320"/>
      <c r="Y135" s="1320"/>
      <c r="Z135" s="1320"/>
      <c r="AA135" s="231" t="s">
        <v>147</v>
      </c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9"/>
      <c r="AZ135" s="9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31"/>
      <c r="BW135" s="231"/>
      <c r="BX135" s="231"/>
      <c r="BY135" s="231"/>
      <c r="BZ135" s="231"/>
    </row>
    <row r="136" spans="3:78" ht="22.5">
      <c r="C136" s="1320" t="s">
        <v>318</v>
      </c>
      <c r="D136" s="1320"/>
      <c r="E136" s="1320"/>
      <c r="F136" s="1320"/>
      <c r="G136" s="1320"/>
      <c r="H136" s="1320"/>
      <c r="I136" s="1320"/>
      <c r="J136" s="1320"/>
      <c r="K136" s="1320"/>
      <c r="L136" s="1320"/>
      <c r="M136" s="1320"/>
      <c r="N136" s="1320"/>
      <c r="O136" s="1320"/>
      <c r="P136" s="1320"/>
      <c r="Q136" s="1320"/>
      <c r="R136" s="1320"/>
      <c r="S136" s="1320"/>
      <c r="T136" s="1320"/>
      <c r="U136" s="1320"/>
      <c r="V136" s="1320"/>
      <c r="W136" s="1320"/>
      <c r="X136" s="1320"/>
      <c r="Y136" s="1320"/>
      <c r="Z136" s="1320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9"/>
      <c r="AZ136" s="29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</row>
    <row r="137" spans="3:78" ht="22.5">
      <c r="C137" s="1316"/>
      <c r="D137" s="1316"/>
      <c r="E137" s="1316"/>
      <c r="F137" s="1316"/>
      <c r="G137" s="1316"/>
      <c r="H137" s="1316"/>
      <c r="I137" s="1316"/>
      <c r="J137" s="1316"/>
      <c r="K137" s="1316"/>
      <c r="L137" s="1316"/>
      <c r="M137" s="1316"/>
      <c r="N137" s="1321"/>
      <c r="O137" s="1321"/>
      <c r="P137" s="1316"/>
      <c r="Q137" s="1316"/>
      <c r="R137" s="1316"/>
      <c r="S137" s="1316"/>
      <c r="T137" s="1316"/>
      <c r="U137" s="1316"/>
      <c r="V137" s="1316"/>
      <c r="W137" s="1316"/>
      <c r="X137" s="1316"/>
      <c r="Y137" s="1316"/>
      <c r="Z137" s="1316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75"/>
      <c r="AM137" s="75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75"/>
      <c r="BF137" s="75"/>
      <c r="BG137" s="75"/>
      <c r="BH137" s="75"/>
      <c r="BI137" s="75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3:78" ht="23.25" thickBot="1">
      <c r="C138" s="1322"/>
      <c r="D138" s="1322"/>
      <c r="E138" s="1322"/>
      <c r="F138" s="1322"/>
      <c r="G138" s="1322"/>
      <c r="H138" s="1322"/>
      <c r="I138" s="1322"/>
      <c r="J138" s="1322"/>
      <c r="K138" s="1322"/>
      <c r="L138" s="1322"/>
      <c r="M138" s="1322"/>
      <c r="N138" s="1322"/>
      <c r="O138" s="1322"/>
      <c r="P138" s="1322"/>
      <c r="Q138" s="1322"/>
      <c r="R138" s="1322"/>
      <c r="S138" s="1322"/>
      <c r="T138" s="1322"/>
      <c r="U138" s="1322"/>
      <c r="V138" s="1322"/>
      <c r="W138" s="1322"/>
      <c r="X138" s="1322"/>
      <c r="Y138" s="1323"/>
      <c r="Z138" s="1323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7"/>
      <c r="AZ138" s="7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  <c r="BV138" s="234"/>
      <c r="BW138" s="234"/>
      <c r="BX138" s="234"/>
      <c r="BY138" s="234"/>
      <c r="BZ138" s="9"/>
    </row>
    <row r="139" spans="1:78" ht="22.5">
      <c r="A139" s="107"/>
      <c r="C139" s="1324" t="s">
        <v>319</v>
      </c>
      <c r="D139" s="1324"/>
      <c r="E139" s="1324"/>
      <c r="F139" s="1324"/>
      <c r="G139" s="1324"/>
      <c r="H139" s="1324"/>
      <c r="I139" s="1324"/>
      <c r="J139" s="1324"/>
      <c r="K139" s="1324"/>
      <c r="L139" s="1324"/>
      <c r="M139" s="1324"/>
      <c r="N139" s="1324"/>
      <c r="O139" s="1324"/>
      <c r="P139" s="1324"/>
      <c r="Q139" s="1324"/>
      <c r="R139" s="1324"/>
      <c r="S139" s="1324"/>
      <c r="T139" s="1324"/>
      <c r="U139" s="1324"/>
      <c r="V139" s="1324"/>
      <c r="W139" s="1324"/>
      <c r="X139" s="1324"/>
      <c r="Y139" s="1324"/>
      <c r="Z139" s="1324"/>
      <c r="AA139" s="1312" t="s">
        <v>316</v>
      </c>
      <c r="AB139" s="1312"/>
      <c r="AC139" s="1312"/>
      <c r="AD139" s="1312"/>
      <c r="AE139" s="1312"/>
      <c r="AF139" s="1312"/>
      <c r="AG139" s="1312"/>
      <c r="AH139" s="1312"/>
      <c r="AI139" s="1312"/>
      <c r="AJ139" s="1312"/>
      <c r="AK139" s="1312"/>
      <c r="AL139" s="1312"/>
      <c r="AM139" s="1312"/>
      <c r="AN139" s="1312"/>
      <c r="AO139" s="1312"/>
      <c r="AP139" s="1312"/>
      <c r="AQ139" s="1312"/>
      <c r="AR139" s="1312"/>
      <c r="AS139" s="1312"/>
      <c r="AT139" s="1312"/>
      <c r="AU139" s="1312"/>
      <c r="AV139" s="1312"/>
      <c r="AW139" s="1312"/>
      <c r="AX139" s="1312"/>
      <c r="AY139" s="74"/>
      <c r="AZ139" s="74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84"/>
    </row>
    <row r="140" spans="1:78" ht="22.5">
      <c r="A140" s="107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74"/>
      <c r="AZ140" s="74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85"/>
    </row>
    <row r="141" spans="1:78" ht="22.5">
      <c r="A141" s="107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74"/>
      <c r="AZ141" s="74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85"/>
    </row>
  </sheetData>
  <sheetProtection/>
  <mergeCells count="2052">
    <mergeCell ref="AY65:BA65"/>
    <mergeCell ref="BG65:BH65"/>
    <mergeCell ref="BI65:BJ65"/>
    <mergeCell ref="BK65:BL65"/>
    <mergeCell ref="BM65:BN65"/>
    <mergeCell ref="C65:W65"/>
    <mergeCell ref="X65:Z65"/>
    <mergeCell ref="AA65:AC65"/>
    <mergeCell ref="BO65:BP65"/>
    <mergeCell ref="BQ65:BR65"/>
    <mergeCell ref="AJ65:AL65"/>
    <mergeCell ref="AM65:AO65"/>
    <mergeCell ref="AP65:AR65"/>
    <mergeCell ref="AS65:AU65"/>
    <mergeCell ref="AV65:AX65"/>
    <mergeCell ref="AD65:AF65"/>
    <mergeCell ref="AG65:AI65"/>
    <mergeCell ref="AG62:AI62"/>
    <mergeCell ref="BU61:BX61"/>
    <mergeCell ref="BB61:BD61"/>
    <mergeCell ref="BE61:BF61"/>
    <mergeCell ref="BG61:BH61"/>
    <mergeCell ref="BI61:BJ61"/>
    <mergeCell ref="BO61:BP61"/>
    <mergeCell ref="BK61:BL61"/>
    <mergeCell ref="AM61:AO61"/>
    <mergeCell ref="BM62:BN62"/>
    <mergeCell ref="BB62:BD62"/>
    <mergeCell ref="AS62:AU62"/>
    <mergeCell ref="AP62:AR62"/>
    <mergeCell ref="BI62:BJ62"/>
    <mergeCell ref="BK62:BL62"/>
    <mergeCell ref="AM62:AO62"/>
    <mergeCell ref="AV62:AX62"/>
    <mergeCell ref="AY62:BA62"/>
    <mergeCell ref="BE68:BF68"/>
    <mergeCell ref="BE78:BF78"/>
    <mergeCell ref="BI78:BJ78"/>
    <mergeCell ref="AY78:BA78"/>
    <mergeCell ref="BB78:BD78"/>
    <mergeCell ref="AV73:AX73"/>
    <mergeCell ref="BE69:BF69"/>
    <mergeCell ref="BE65:BF65"/>
    <mergeCell ref="BE66:BF66"/>
    <mergeCell ref="BI81:BJ81"/>
    <mergeCell ref="AP63:AR63"/>
    <mergeCell ref="AS63:AU63"/>
    <mergeCell ref="AV63:AX63"/>
    <mergeCell ref="AY63:BA63"/>
    <mergeCell ref="BG78:BH78"/>
    <mergeCell ref="BI77:BJ77"/>
    <mergeCell ref="AV76:AX76"/>
    <mergeCell ref="AA89:AC89"/>
    <mergeCell ref="AP88:AR88"/>
    <mergeCell ref="AM89:AO89"/>
    <mergeCell ref="BG89:BH89"/>
    <mergeCell ref="AM88:AO88"/>
    <mergeCell ref="AD89:AF89"/>
    <mergeCell ref="BB89:BD89"/>
    <mergeCell ref="AY89:BA89"/>
    <mergeCell ref="AG88:AI88"/>
    <mergeCell ref="AG89:AI89"/>
    <mergeCell ref="BM86:BN86"/>
    <mergeCell ref="BM84:BN84"/>
    <mergeCell ref="BM85:BN85"/>
    <mergeCell ref="BS89:BT89"/>
    <mergeCell ref="BQ89:BR89"/>
    <mergeCell ref="BI88:BJ88"/>
    <mergeCell ref="BO89:BP89"/>
    <mergeCell ref="BI89:BJ89"/>
    <mergeCell ref="BK88:BL88"/>
    <mergeCell ref="BS86:BT86"/>
    <mergeCell ref="BG82:BH82"/>
    <mergeCell ref="BG83:BH83"/>
    <mergeCell ref="BG81:BH81"/>
    <mergeCell ref="BE81:BF81"/>
    <mergeCell ref="BS87:BT87"/>
    <mergeCell ref="BS85:BT85"/>
    <mergeCell ref="BM81:BN81"/>
    <mergeCell ref="BM83:BN83"/>
    <mergeCell ref="BM82:BN82"/>
    <mergeCell ref="BO81:BP81"/>
    <mergeCell ref="BU78:BX78"/>
    <mergeCell ref="BQ86:BR86"/>
    <mergeCell ref="BO84:BP84"/>
    <mergeCell ref="BO82:BP82"/>
    <mergeCell ref="BQ83:BR83"/>
    <mergeCell ref="BU79:BX79"/>
    <mergeCell ref="BU83:BX83"/>
    <mergeCell ref="BU86:BX86"/>
    <mergeCell ref="BS81:BT81"/>
    <mergeCell ref="BU27:BV27"/>
    <mergeCell ref="BU77:BX77"/>
    <mergeCell ref="BU63:BX63"/>
    <mergeCell ref="BW27:BX27"/>
    <mergeCell ref="BU56:BX56"/>
    <mergeCell ref="BU57:BX57"/>
    <mergeCell ref="BU62:BX62"/>
    <mergeCell ref="BS77:BT77"/>
    <mergeCell ref="BS76:BT76"/>
    <mergeCell ref="BU76:BX76"/>
    <mergeCell ref="BS73:BT73"/>
    <mergeCell ref="BS69:BT69"/>
    <mergeCell ref="BS68:BT68"/>
    <mergeCell ref="BS74:BT74"/>
    <mergeCell ref="BS72:BT72"/>
    <mergeCell ref="BS65:BT65"/>
    <mergeCell ref="BU65:BX65"/>
    <mergeCell ref="AA88:AC88"/>
    <mergeCell ref="BI67:BJ67"/>
    <mergeCell ref="BB72:BD72"/>
    <mergeCell ref="BB85:BD85"/>
    <mergeCell ref="BB84:BD84"/>
    <mergeCell ref="AS88:AU88"/>
    <mergeCell ref="AD88:AF88"/>
    <mergeCell ref="BU81:BX81"/>
    <mergeCell ref="BI10:BX11"/>
    <mergeCell ref="BA10:BG11"/>
    <mergeCell ref="BK66:BL66"/>
    <mergeCell ref="BM66:BN66"/>
    <mergeCell ref="BM63:BN63"/>
    <mergeCell ref="BU28:BV28"/>
    <mergeCell ref="BW28:BX28"/>
    <mergeCell ref="BK27:BL27"/>
    <mergeCell ref="BW24:BX24"/>
    <mergeCell ref="BQ24:BR24"/>
    <mergeCell ref="AA85:AC85"/>
    <mergeCell ref="X78:Z78"/>
    <mergeCell ref="X81:Z81"/>
    <mergeCell ref="X85:Z85"/>
    <mergeCell ref="AA79:AC79"/>
    <mergeCell ref="AA78:AC78"/>
    <mergeCell ref="X80:Z80"/>
    <mergeCell ref="X79:Z79"/>
    <mergeCell ref="X83:Z83"/>
    <mergeCell ref="AA82:AC82"/>
    <mergeCell ref="AM107:AO107"/>
    <mergeCell ref="AS78:AU78"/>
    <mergeCell ref="AP71:AR71"/>
    <mergeCell ref="AP73:AR73"/>
    <mergeCell ref="AV77:AX77"/>
    <mergeCell ref="AV74:AX74"/>
    <mergeCell ref="AP72:AR72"/>
    <mergeCell ref="AS72:AU72"/>
    <mergeCell ref="AV71:AX71"/>
    <mergeCell ref="AJ101:AL101"/>
    <mergeCell ref="AM104:AO104"/>
    <mergeCell ref="AP104:AR104"/>
    <mergeCell ref="AP74:AR74"/>
    <mergeCell ref="AJ102:AL102"/>
    <mergeCell ref="AP83:AR83"/>
    <mergeCell ref="AJ95:AL95"/>
    <mergeCell ref="AP86:AR86"/>
    <mergeCell ref="AP80:AR80"/>
    <mergeCell ref="AM78:AO78"/>
    <mergeCell ref="BS96:BT96"/>
    <mergeCell ref="BU113:BX113"/>
    <mergeCell ref="BQ113:BR113"/>
    <mergeCell ref="BS113:BT113"/>
    <mergeCell ref="BS112:BT112"/>
    <mergeCell ref="BS107:BT107"/>
    <mergeCell ref="BU107:BX107"/>
    <mergeCell ref="BU108:BX108"/>
    <mergeCell ref="BS100:BT100"/>
    <mergeCell ref="BO113:BP113"/>
    <mergeCell ref="BI87:BJ87"/>
    <mergeCell ref="BI80:BJ80"/>
    <mergeCell ref="BQ112:BR112"/>
    <mergeCell ref="BQ85:BR85"/>
    <mergeCell ref="BQ108:BR108"/>
    <mergeCell ref="BQ102:BR102"/>
    <mergeCell ref="BQ94:BR94"/>
    <mergeCell ref="BQ101:BR101"/>
    <mergeCell ref="BI86:BJ86"/>
    <mergeCell ref="BK86:BL86"/>
    <mergeCell ref="BK85:BL85"/>
    <mergeCell ref="BK78:BL78"/>
    <mergeCell ref="BK81:BL81"/>
    <mergeCell ref="BK84:BL84"/>
    <mergeCell ref="BK82:BL82"/>
    <mergeCell ref="BK80:BL80"/>
    <mergeCell ref="BI112:BJ112"/>
    <mergeCell ref="AV112:AX112"/>
    <mergeCell ref="AY113:BA113"/>
    <mergeCell ref="BG113:BH113"/>
    <mergeCell ref="BE113:BF113"/>
    <mergeCell ref="BB112:BD112"/>
    <mergeCell ref="BI113:BJ113"/>
    <mergeCell ref="AS106:AU106"/>
    <mergeCell ref="AY77:BA77"/>
    <mergeCell ref="AV113:AX113"/>
    <mergeCell ref="AY112:BA112"/>
    <mergeCell ref="AS102:AU102"/>
    <mergeCell ref="AS101:AU101"/>
    <mergeCell ref="AV81:AX81"/>
    <mergeCell ref="AS87:AU87"/>
    <mergeCell ref="AG102:AI102"/>
    <mergeCell ref="BB109:BD109"/>
    <mergeCell ref="AV106:AX106"/>
    <mergeCell ref="AV104:AX104"/>
    <mergeCell ref="BB104:BD104"/>
    <mergeCell ref="BB105:BD105"/>
    <mergeCell ref="AV107:AX107"/>
    <mergeCell ref="AV108:AX108"/>
    <mergeCell ref="AM108:AO108"/>
    <mergeCell ref="BB108:BD108"/>
    <mergeCell ref="AP113:AR113"/>
    <mergeCell ref="AV101:AX101"/>
    <mergeCell ref="AY101:BA101"/>
    <mergeCell ref="BM101:BN101"/>
    <mergeCell ref="BB101:BD101"/>
    <mergeCell ref="BB102:BD102"/>
    <mergeCell ref="BG112:BH112"/>
    <mergeCell ref="AY109:BA109"/>
    <mergeCell ref="BG105:BH105"/>
    <mergeCell ref="BK112:BL112"/>
    <mergeCell ref="BB106:BD106"/>
    <mergeCell ref="BM106:BN106"/>
    <mergeCell ref="BB103:BD103"/>
    <mergeCell ref="BM103:BN103"/>
    <mergeCell ref="BG103:BH103"/>
    <mergeCell ref="BQ103:BR103"/>
    <mergeCell ref="BS103:BT103"/>
    <mergeCell ref="BI104:BJ104"/>
    <mergeCell ref="BU106:BX106"/>
    <mergeCell ref="BQ104:BR104"/>
    <mergeCell ref="BI103:BJ103"/>
    <mergeCell ref="BS104:BT104"/>
    <mergeCell ref="BU104:BX104"/>
    <mergeCell ref="BU105:BX105"/>
    <mergeCell ref="BS106:BT106"/>
    <mergeCell ref="BS108:BT108"/>
    <mergeCell ref="BQ105:BR105"/>
    <mergeCell ref="BS105:BT105"/>
    <mergeCell ref="C100:W100"/>
    <mergeCell ref="X100:Z100"/>
    <mergeCell ref="AA100:AC100"/>
    <mergeCell ref="C106:W106"/>
    <mergeCell ref="AD106:AF106"/>
    <mergeCell ref="C101:W101"/>
    <mergeCell ref="AD100:AF100"/>
    <mergeCell ref="A98:B98"/>
    <mergeCell ref="C98:W98"/>
    <mergeCell ref="A97:B97"/>
    <mergeCell ref="C97:W97"/>
    <mergeCell ref="X99:Z99"/>
    <mergeCell ref="AA102:AC102"/>
    <mergeCell ref="A102:B102"/>
    <mergeCell ref="C102:W102"/>
    <mergeCell ref="A100:B100"/>
    <mergeCell ref="X101:Z101"/>
    <mergeCell ref="C92:W92"/>
    <mergeCell ref="C94:W94"/>
    <mergeCell ref="C95:W95"/>
    <mergeCell ref="AA95:AC95"/>
    <mergeCell ref="C93:W93"/>
    <mergeCell ref="AD102:AF102"/>
    <mergeCell ref="AA101:AC101"/>
    <mergeCell ref="AD101:AF101"/>
    <mergeCell ref="AD96:AF96"/>
    <mergeCell ref="AA90:AC90"/>
    <mergeCell ref="AA99:AC99"/>
    <mergeCell ref="X98:Z98"/>
    <mergeCell ref="AA98:AC98"/>
    <mergeCell ref="X97:Z97"/>
    <mergeCell ref="X95:Z95"/>
    <mergeCell ref="X93:Z93"/>
    <mergeCell ref="X92:Z92"/>
    <mergeCell ref="AA94:AC94"/>
    <mergeCell ref="AS100:AU100"/>
    <mergeCell ref="AD90:AF90"/>
    <mergeCell ref="AD97:AF97"/>
    <mergeCell ref="X91:Z91"/>
    <mergeCell ref="AD92:AF92"/>
    <mergeCell ref="X96:Z96"/>
    <mergeCell ref="AA97:AC97"/>
    <mergeCell ref="AD95:AF95"/>
    <mergeCell ref="AD93:AF93"/>
    <mergeCell ref="AA96:AC96"/>
    <mergeCell ref="BB98:BD98"/>
    <mergeCell ref="AG96:AI96"/>
    <mergeCell ref="AD94:AF94"/>
    <mergeCell ref="BQ100:BR100"/>
    <mergeCell ref="BB100:BD100"/>
    <mergeCell ref="BG100:BH100"/>
    <mergeCell ref="BE100:BF100"/>
    <mergeCell ref="BI100:BJ100"/>
    <mergeCell ref="AV100:AX100"/>
    <mergeCell ref="AY100:BA100"/>
    <mergeCell ref="BU112:BX112"/>
    <mergeCell ref="AG97:AI97"/>
    <mergeCell ref="AG98:AI98"/>
    <mergeCell ref="BB99:BD99"/>
    <mergeCell ref="AY99:BA99"/>
    <mergeCell ref="AP99:AR99"/>
    <mergeCell ref="AP98:AR98"/>
    <mergeCell ref="AJ98:AL98"/>
    <mergeCell ref="AJ97:AL97"/>
    <mergeCell ref="AM97:AO97"/>
    <mergeCell ref="AA125:AX125"/>
    <mergeCell ref="BA131:BY131"/>
    <mergeCell ref="BB95:BD95"/>
    <mergeCell ref="AV98:AX98"/>
    <mergeCell ref="AY98:BA98"/>
    <mergeCell ref="BB97:BD97"/>
    <mergeCell ref="AY97:BA97"/>
    <mergeCell ref="BB96:BD96"/>
    <mergeCell ref="AV99:AX99"/>
    <mergeCell ref="AV96:AX96"/>
    <mergeCell ref="BE112:BF112"/>
    <mergeCell ref="A121:BX121"/>
    <mergeCell ref="AA131:AX131"/>
    <mergeCell ref="AJ118:AL118"/>
    <mergeCell ref="AA118:AC118"/>
    <mergeCell ref="X118:Z118"/>
    <mergeCell ref="AD118:AF118"/>
    <mergeCell ref="AG118:AI118"/>
    <mergeCell ref="C124:W124"/>
    <mergeCell ref="C125:Z125"/>
    <mergeCell ref="AJ108:AL108"/>
    <mergeCell ref="AP115:AR115"/>
    <mergeCell ref="BA126:BZ126"/>
    <mergeCell ref="C112:W112"/>
    <mergeCell ref="X112:Z112"/>
    <mergeCell ref="AJ116:AL116"/>
    <mergeCell ref="X116:Z116"/>
    <mergeCell ref="AA113:AC113"/>
    <mergeCell ref="X113:Z113"/>
    <mergeCell ref="BO112:BP112"/>
    <mergeCell ref="X108:Z108"/>
    <mergeCell ref="AA108:AC108"/>
    <mergeCell ref="AG108:AI108"/>
    <mergeCell ref="AD108:AF108"/>
    <mergeCell ref="AA109:AC109"/>
    <mergeCell ref="AD109:AF109"/>
    <mergeCell ref="AG109:AI109"/>
    <mergeCell ref="C139:Z139"/>
    <mergeCell ref="C129:X129"/>
    <mergeCell ref="C134:Z134"/>
    <mergeCell ref="C135:Z135"/>
    <mergeCell ref="C136:Z136"/>
    <mergeCell ref="C138:X138"/>
    <mergeCell ref="A131:X131"/>
    <mergeCell ref="A130:X130"/>
    <mergeCell ref="BU88:BX88"/>
    <mergeCell ref="BM89:BN89"/>
    <mergeCell ref="BQ91:BR91"/>
    <mergeCell ref="BO91:BP91"/>
    <mergeCell ref="BM91:BN91"/>
    <mergeCell ref="BM88:BN88"/>
    <mergeCell ref="BQ88:BR88"/>
    <mergeCell ref="BS90:BT90"/>
    <mergeCell ref="BS88:BT88"/>
    <mergeCell ref="BM90:BN90"/>
    <mergeCell ref="AD85:AF85"/>
    <mergeCell ref="AA86:AC86"/>
    <mergeCell ref="AJ110:AL110"/>
    <mergeCell ref="AA87:AC87"/>
    <mergeCell ref="AJ109:AL109"/>
    <mergeCell ref="AJ99:AL99"/>
    <mergeCell ref="AJ106:AL106"/>
    <mergeCell ref="AG107:AI107"/>
    <mergeCell ref="AJ94:AL94"/>
    <mergeCell ref="AG92:AI92"/>
    <mergeCell ref="BU92:BX92"/>
    <mergeCell ref="BO88:BP88"/>
    <mergeCell ref="BM92:BN92"/>
    <mergeCell ref="AJ89:AL89"/>
    <mergeCell ref="AJ88:AL88"/>
    <mergeCell ref="BO90:BP90"/>
    <mergeCell ref="BO92:BP92"/>
    <mergeCell ref="BE92:BF92"/>
    <mergeCell ref="AM92:AO92"/>
    <mergeCell ref="AP90:AR90"/>
    <mergeCell ref="AP85:AR85"/>
    <mergeCell ref="AV82:AX82"/>
    <mergeCell ref="AS85:AU85"/>
    <mergeCell ref="AS84:AU84"/>
    <mergeCell ref="AS82:AU82"/>
    <mergeCell ref="AP79:AR79"/>
    <mergeCell ref="AV85:AX85"/>
    <mergeCell ref="AP84:AR84"/>
    <mergeCell ref="AP81:AR81"/>
    <mergeCell ref="AK35:AM38"/>
    <mergeCell ref="AE40:AG40"/>
    <mergeCell ref="AH40:AJ40"/>
    <mergeCell ref="BQ76:BR76"/>
    <mergeCell ref="BE76:BF76"/>
    <mergeCell ref="BG76:BH76"/>
    <mergeCell ref="AS71:AU71"/>
    <mergeCell ref="AY72:BA72"/>
    <mergeCell ref="BE63:BF63"/>
    <mergeCell ref="BI63:BJ63"/>
    <mergeCell ref="AJ78:AL78"/>
    <mergeCell ref="AJ82:AL82"/>
    <mergeCell ref="AM80:AO80"/>
    <mergeCell ref="BQ35:BT38"/>
    <mergeCell ref="AK42:AM42"/>
    <mergeCell ref="BO70:BP70"/>
    <mergeCell ref="BB69:BD69"/>
    <mergeCell ref="AV61:AX61"/>
    <mergeCell ref="BK64:BL64"/>
    <mergeCell ref="BO62:BP62"/>
    <mergeCell ref="AH39:AJ39"/>
    <mergeCell ref="AE35:AG38"/>
    <mergeCell ref="E41:AD41"/>
    <mergeCell ref="B32:K32"/>
    <mergeCell ref="E34:AM34"/>
    <mergeCell ref="E39:AD39"/>
    <mergeCell ref="AE39:AG39"/>
    <mergeCell ref="E35:AD38"/>
    <mergeCell ref="AE41:AG41"/>
    <mergeCell ref="AH35:AJ38"/>
    <mergeCell ref="BQ28:BR28"/>
    <mergeCell ref="BM28:BN28"/>
    <mergeCell ref="BO28:BP28"/>
    <mergeCell ref="AK40:AM40"/>
    <mergeCell ref="BI28:BJ28"/>
    <mergeCell ref="AS32:BA32"/>
    <mergeCell ref="AQ34:BT34"/>
    <mergeCell ref="BJ32:BO32"/>
    <mergeCell ref="AK39:AM39"/>
    <mergeCell ref="AG32:AP32"/>
    <mergeCell ref="BQ26:BR26"/>
    <mergeCell ref="BS26:BT26"/>
    <mergeCell ref="BU26:BV26"/>
    <mergeCell ref="BW26:BX26"/>
    <mergeCell ref="BS25:BT25"/>
    <mergeCell ref="BU25:BV25"/>
    <mergeCell ref="BI6:BY6"/>
    <mergeCell ref="BA7:BH7"/>
    <mergeCell ref="BI7:BY7"/>
    <mergeCell ref="BW19:BX23"/>
    <mergeCell ref="BI8:BZ8"/>
    <mergeCell ref="BQ19:BR23"/>
    <mergeCell ref="BI13:BK13"/>
    <mergeCell ref="BI14:BK14"/>
    <mergeCell ref="BS19:BT23"/>
    <mergeCell ref="BU19:BV23"/>
    <mergeCell ref="BK26:BL26"/>
    <mergeCell ref="BI26:BJ26"/>
    <mergeCell ref="BO19:BP23"/>
    <mergeCell ref="BK19:BL23"/>
    <mergeCell ref="BL14:BZ14"/>
    <mergeCell ref="Q19:U22"/>
    <mergeCell ref="V19:Y22"/>
    <mergeCell ref="BI19:BJ23"/>
    <mergeCell ref="BM19:BN23"/>
    <mergeCell ref="BW25:BX25"/>
    <mergeCell ref="BL13:BZ13"/>
    <mergeCell ref="AJ12:AX13"/>
    <mergeCell ref="BI18:BX18"/>
    <mergeCell ref="BU24:BV24"/>
    <mergeCell ref="W32:AE32"/>
    <mergeCell ref="D19:H22"/>
    <mergeCell ref="AV19:AY22"/>
    <mergeCell ref="AZ19:BC22"/>
    <mergeCell ref="BS28:BT28"/>
    <mergeCell ref="BM27:BN27"/>
    <mergeCell ref="L32:T32"/>
    <mergeCell ref="C18:BC18"/>
    <mergeCell ref="I19:L22"/>
    <mergeCell ref="M19:P22"/>
    <mergeCell ref="AM19:AP22"/>
    <mergeCell ref="AQ19:AU22"/>
    <mergeCell ref="AD19:AH22"/>
    <mergeCell ref="C19:C22"/>
    <mergeCell ref="A6:N6"/>
    <mergeCell ref="A10:M10"/>
    <mergeCell ref="A11:M11"/>
    <mergeCell ref="AI19:AL22"/>
    <mergeCell ref="Z19:AC22"/>
    <mergeCell ref="BA8:BH8"/>
    <mergeCell ref="BA13:BH14"/>
    <mergeCell ref="A13:O13"/>
    <mergeCell ref="AJ9:AU9"/>
    <mergeCell ref="BS24:BT24"/>
    <mergeCell ref="BQ25:BR25"/>
    <mergeCell ref="BI24:BJ24"/>
    <mergeCell ref="BQ27:BR27"/>
    <mergeCell ref="BI25:BJ25"/>
    <mergeCell ref="BI27:BJ27"/>
    <mergeCell ref="BO27:BP27"/>
    <mergeCell ref="BS27:BT27"/>
    <mergeCell ref="BM24:BN24"/>
    <mergeCell ref="BK25:BL25"/>
    <mergeCell ref="BK28:BL28"/>
    <mergeCell ref="AQ35:BP38"/>
    <mergeCell ref="AS60:AU60"/>
    <mergeCell ref="AQ39:BP40"/>
    <mergeCell ref="BM64:BN64"/>
    <mergeCell ref="BO64:BP64"/>
    <mergeCell ref="BI64:BJ64"/>
    <mergeCell ref="BB63:BD63"/>
    <mergeCell ref="BO63:BP63"/>
    <mergeCell ref="BK63:BL63"/>
    <mergeCell ref="BO80:BP80"/>
    <mergeCell ref="AY76:BA76"/>
    <mergeCell ref="AY74:BA74"/>
    <mergeCell ref="AY79:BA79"/>
    <mergeCell ref="BM80:BN80"/>
    <mergeCell ref="BE79:BF79"/>
    <mergeCell ref="BB79:BD79"/>
    <mergeCell ref="BK76:BL76"/>
    <mergeCell ref="BI74:BJ74"/>
    <mergeCell ref="BM77:BN77"/>
    <mergeCell ref="BQ39:BT40"/>
    <mergeCell ref="BB70:BD70"/>
    <mergeCell ref="BK69:BL69"/>
    <mergeCell ref="BO69:BP69"/>
    <mergeCell ref="BG64:BH64"/>
    <mergeCell ref="BB66:BD66"/>
    <mergeCell ref="BE64:BF64"/>
    <mergeCell ref="BG66:BH66"/>
    <mergeCell ref="BM57:BN57"/>
    <mergeCell ref="BI66:BJ66"/>
    <mergeCell ref="BM107:BN107"/>
    <mergeCell ref="BK106:BL106"/>
    <mergeCell ref="BQ99:BR99"/>
    <mergeCell ref="BQ106:BR106"/>
    <mergeCell ref="BQ107:BR107"/>
    <mergeCell ref="BM100:BN100"/>
    <mergeCell ref="BK103:BL103"/>
    <mergeCell ref="BK104:BL104"/>
    <mergeCell ref="BO99:BP99"/>
    <mergeCell ref="BG72:BH72"/>
    <mergeCell ref="BK113:BL113"/>
    <mergeCell ref="BM113:BN113"/>
    <mergeCell ref="BM105:BN105"/>
    <mergeCell ref="BK107:BL107"/>
    <mergeCell ref="BM78:BN78"/>
    <mergeCell ref="BK100:BL100"/>
    <mergeCell ref="BK83:BL83"/>
    <mergeCell ref="BM112:BN112"/>
    <mergeCell ref="BM102:BN102"/>
    <mergeCell ref="BO105:BP105"/>
    <mergeCell ref="BO100:BP100"/>
    <mergeCell ref="BO102:BP102"/>
    <mergeCell ref="BO101:BP101"/>
    <mergeCell ref="BO106:BP106"/>
    <mergeCell ref="BO104:BP104"/>
    <mergeCell ref="BO83:BP83"/>
    <mergeCell ref="BO85:BP85"/>
    <mergeCell ref="BO86:BP86"/>
    <mergeCell ref="BM108:BN108"/>
    <mergeCell ref="BM104:BN104"/>
    <mergeCell ref="BK105:BL105"/>
    <mergeCell ref="BK102:BL102"/>
    <mergeCell ref="BK108:BL108"/>
    <mergeCell ref="BO108:BP108"/>
    <mergeCell ref="BO107:BP107"/>
    <mergeCell ref="BO87:BP87"/>
    <mergeCell ref="BK89:BL89"/>
    <mergeCell ref="BG94:BH94"/>
    <mergeCell ref="BI93:BJ93"/>
    <mergeCell ref="BI92:BJ92"/>
    <mergeCell ref="BO97:BP97"/>
    <mergeCell ref="BO93:BP93"/>
    <mergeCell ref="BK87:BL87"/>
    <mergeCell ref="BG96:BH96"/>
    <mergeCell ref="BM87:BN87"/>
    <mergeCell ref="BK91:BL91"/>
    <mergeCell ref="BE99:BF99"/>
    <mergeCell ref="BI99:BJ99"/>
    <mergeCell ref="BE98:BF98"/>
    <mergeCell ref="BK96:BL96"/>
    <mergeCell ref="BK99:BL99"/>
    <mergeCell ref="BG92:BH92"/>
    <mergeCell ref="BG93:BH93"/>
    <mergeCell ref="BE95:BF95"/>
    <mergeCell ref="BG107:BH107"/>
    <mergeCell ref="BI106:BJ106"/>
    <mergeCell ref="BE106:BF106"/>
    <mergeCell ref="BG106:BH106"/>
    <mergeCell ref="BE96:BF96"/>
    <mergeCell ref="BG95:BH95"/>
    <mergeCell ref="BI97:BJ97"/>
    <mergeCell ref="BE108:BF108"/>
    <mergeCell ref="BE105:BF105"/>
    <mergeCell ref="BI105:BJ105"/>
    <mergeCell ref="BI101:BJ101"/>
    <mergeCell ref="BE101:BF101"/>
    <mergeCell ref="BI102:BJ102"/>
    <mergeCell ref="BE104:BF104"/>
    <mergeCell ref="BE107:BF107"/>
    <mergeCell ref="BI107:BJ107"/>
    <mergeCell ref="BI85:BJ85"/>
    <mergeCell ref="BI84:BJ84"/>
    <mergeCell ref="BG87:BH87"/>
    <mergeCell ref="BI108:BJ108"/>
    <mergeCell ref="BG97:BH97"/>
    <mergeCell ref="BG101:BH101"/>
    <mergeCell ref="BG85:BH85"/>
    <mergeCell ref="BG98:BH98"/>
    <mergeCell ref="BG88:BH88"/>
    <mergeCell ref="BI94:BJ94"/>
    <mergeCell ref="AM109:AO109"/>
    <mergeCell ref="AP109:AR109"/>
    <mergeCell ref="BB94:BD94"/>
    <mergeCell ref="BG108:BH108"/>
    <mergeCell ref="BI83:BJ83"/>
    <mergeCell ref="BI90:BJ90"/>
    <mergeCell ref="BI95:BJ95"/>
    <mergeCell ref="BG99:BH99"/>
    <mergeCell ref="BG86:BH86"/>
    <mergeCell ref="BI98:BJ98"/>
    <mergeCell ref="AA112:AC112"/>
    <mergeCell ref="AD112:AF112"/>
    <mergeCell ref="AG112:AI112"/>
    <mergeCell ref="AG117:AI117"/>
    <mergeCell ref="AA115:AC115"/>
    <mergeCell ref="AA114:AC114"/>
    <mergeCell ref="AJ112:AL112"/>
    <mergeCell ref="AD116:AF116"/>
    <mergeCell ref="AJ115:AL115"/>
    <mergeCell ref="AS113:AU113"/>
    <mergeCell ref="AG113:AI113"/>
    <mergeCell ref="AJ113:AL113"/>
    <mergeCell ref="AD115:AF115"/>
    <mergeCell ref="AG115:AI115"/>
    <mergeCell ref="AD114:AF114"/>
    <mergeCell ref="AD113:AF113"/>
    <mergeCell ref="AS104:AU104"/>
    <mergeCell ref="AS105:AU105"/>
    <mergeCell ref="AP102:AR102"/>
    <mergeCell ref="AY115:BA115"/>
    <mergeCell ref="AP116:AR116"/>
    <mergeCell ref="AM113:AO113"/>
    <mergeCell ref="AP108:AR108"/>
    <mergeCell ref="AP114:AR114"/>
    <mergeCell ref="AS116:AU116"/>
    <mergeCell ref="AM110:AO110"/>
    <mergeCell ref="BB113:BD113"/>
    <mergeCell ref="AY108:BA108"/>
    <mergeCell ref="AS109:AU109"/>
    <mergeCell ref="AV109:AX109"/>
    <mergeCell ref="AS108:AU108"/>
    <mergeCell ref="AS112:AU112"/>
    <mergeCell ref="AS110:AU110"/>
    <mergeCell ref="AV110:AX110"/>
    <mergeCell ref="AS111:AU111"/>
    <mergeCell ref="AG100:AI100"/>
    <mergeCell ref="AM112:AO112"/>
    <mergeCell ref="AP112:AR112"/>
    <mergeCell ref="AG106:AI106"/>
    <mergeCell ref="AG101:AI101"/>
    <mergeCell ref="AP107:AR107"/>
    <mergeCell ref="AP106:AR106"/>
    <mergeCell ref="AP105:AR105"/>
    <mergeCell ref="AP103:AR103"/>
    <mergeCell ref="AM102:AO102"/>
    <mergeCell ref="X107:Z107"/>
    <mergeCell ref="AS107:AU107"/>
    <mergeCell ref="AS99:AU99"/>
    <mergeCell ref="AS103:AU103"/>
    <mergeCell ref="AM103:AO103"/>
    <mergeCell ref="AM106:AO106"/>
    <mergeCell ref="AM99:AO99"/>
    <mergeCell ref="AM101:AO101"/>
    <mergeCell ref="AJ100:AL100"/>
    <mergeCell ref="AM100:AO100"/>
    <mergeCell ref="AP101:AR101"/>
    <mergeCell ref="AP100:AR100"/>
    <mergeCell ref="AP94:AR94"/>
    <mergeCell ref="AP95:AR95"/>
    <mergeCell ref="AS98:AU98"/>
    <mergeCell ref="BB76:BD76"/>
    <mergeCell ref="AY85:BA85"/>
    <mergeCell ref="AV80:AX80"/>
    <mergeCell ref="AP96:AR96"/>
    <mergeCell ref="AS95:AU95"/>
    <mergeCell ref="AS83:AU83"/>
    <mergeCell ref="AV84:AX84"/>
    <mergeCell ref="AS86:AU86"/>
    <mergeCell ref="AV72:AX72"/>
    <mergeCell ref="AS74:AU74"/>
    <mergeCell ref="BE73:BF73"/>
    <mergeCell ref="AY83:BA83"/>
    <mergeCell ref="BB81:BD81"/>
    <mergeCell ref="BE85:BF85"/>
    <mergeCell ref="BE82:BF82"/>
    <mergeCell ref="BE74:BF74"/>
    <mergeCell ref="BB77:BD77"/>
    <mergeCell ref="BB73:BD73"/>
    <mergeCell ref="BG77:BH77"/>
    <mergeCell ref="BB74:BD74"/>
    <mergeCell ref="AV79:AX79"/>
    <mergeCell ref="AY80:BA80"/>
    <mergeCell ref="AY81:BA81"/>
    <mergeCell ref="AS80:AU80"/>
    <mergeCell ref="AP97:AR97"/>
    <mergeCell ref="AG94:AI94"/>
    <mergeCell ref="AG99:AI99"/>
    <mergeCell ref="AG95:AI95"/>
    <mergeCell ref="AV87:AX87"/>
    <mergeCell ref="AS90:AU90"/>
    <mergeCell ref="AV83:AX83"/>
    <mergeCell ref="AP89:AR89"/>
    <mergeCell ref="AP87:AR87"/>
    <mergeCell ref="AJ85:AL85"/>
    <mergeCell ref="AS93:AU93"/>
    <mergeCell ref="AD98:AF98"/>
    <mergeCell ref="AD99:AF99"/>
    <mergeCell ref="AS96:AU96"/>
    <mergeCell ref="AM95:AO95"/>
    <mergeCell ref="AM98:AO98"/>
    <mergeCell ref="AJ96:AL96"/>
    <mergeCell ref="AP92:AR92"/>
    <mergeCell ref="AM96:AO96"/>
    <mergeCell ref="AM85:AO85"/>
    <mergeCell ref="AM82:AO82"/>
    <mergeCell ref="AM86:AO86"/>
    <mergeCell ref="AP91:AR91"/>
    <mergeCell ref="AM94:AO94"/>
    <mergeCell ref="AP93:AR93"/>
    <mergeCell ref="AP82:AR82"/>
    <mergeCell ref="AM87:AO87"/>
    <mergeCell ref="AD91:AF91"/>
    <mergeCell ref="AM90:AO90"/>
    <mergeCell ref="AM91:AO91"/>
    <mergeCell ref="AJ93:AL93"/>
    <mergeCell ref="AJ92:AL92"/>
    <mergeCell ref="AG91:AI91"/>
    <mergeCell ref="AM93:AO93"/>
    <mergeCell ref="AG93:AI93"/>
    <mergeCell ref="AJ91:AL91"/>
    <mergeCell ref="AJ79:AL79"/>
    <mergeCell ref="AJ87:AL87"/>
    <mergeCell ref="AG90:AI90"/>
    <mergeCell ref="AJ90:AL90"/>
    <mergeCell ref="AG85:AI85"/>
    <mergeCell ref="AG84:AI84"/>
    <mergeCell ref="AG87:AI87"/>
    <mergeCell ref="AJ84:AL84"/>
    <mergeCell ref="AJ83:AL83"/>
    <mergeCell ref="AJ86:AL86"/>
    <mergeCell ref="AM81:AO81"/>
    <mergeCell ref="AD81:AF81"/>
    <mergeCell ref="AG86:AI86"/>
    <mergeCell ref="AD80:AF80"/>
    <mergeCell ref="AM84:AO84"/>
    <mergeCell ref="AM83:AO83"/>
    <mergeCell ref="AJ80:AL80"/>
    <mergeCell ref="AJ81:AL81"/>
    <mergeCell ref="AD82:AF82"/>
    <mergeCell ref="AG81:AI81"/>
    <mergeCell ref="AG78:AI78"/>
    <mergeCell ref="AD74:AF74"/>
    <mergeCell ref="AG77:AI77"/>
    <mergeCell ref="AG75:AI75"/>
    <mergeCell ref="AD87:AF87"/>
    <mergeCell ref="AD86:AF86"/>
    <mergeCell ref="AG83:AI83"/>
    <mergeCell ref="AG82:AI82"/>
    <mergeCell ref="AD83:AF83"/>
    <mergeCell ref="AD84:AF84"/>
    <mergeCell ref="AD69:AF69"/>
    <mergeCell ref="AG72:AI72"/>
    <mergeCell ref="AD71:AF71"/>
    <mergeCell ref="AD72:AF72"/>
    <mergeCell ref="AD77:AF77"/>
    <mergeCell ref="AG80:AI80"/>
    <mergeCell ref="AG74:AI74"/>
    <mergeCell ref="AG76:AI76"/>
    <mergeCell ref="AD78:AF78"/>
    <mergeCell ref="AG79:AI79"/>
    <mergeCell ref="AG71:AI71"/>
    <mergeCell ref="AD76:AF76"/>
    <mergeCell ref="AG70:AI70"/>
    <mergeCell ref="AG73:AI73"/>
    <mergeCell ref="AD75:AF75"/>
    <mergeCell ref="AD73:AF73"/>
    <mergeCell ref="AM76:AO76"/>
    <mergeCell ref="AM70:AO70"/>
    <mergeCell ref="AM71:AO71"/>
    <mergeCell ref="AM74:AO74"/>
    <mergeCell ref="AJ76:AL76"/>
    <mergeCell ref="AJ70:AL70"/>
    <mergeCell ref="AJ73:AL73"/>
    <mergeCell ref="AJ71:AL71"/>
    <mergeCell ref="AJ72:AL72"/>
    <mergeCell ref="AG68:AI68"/>
    <mergeCell ref="AG67:AI67"/>
    <mergeCell ref="AM79:AO79"/>
    <mergeCell ref="AS79:AU79"/>
    <mergeCell ref="AS81:AU81"/>
    <mergeCell ref="AJ68:AL68"/>
    <mergeCell ref="AS68:AU68"/>
    <mergeCell ref="AJ75:AL75"/>
    <mergeCell ref="AM75:AO75"/>
    <mergeCell ref="AP75:AR75"/>
    <mergeCell ref="AP78:AR78"/>
    <mergeCell ref="AP77:AR77"/>
    <mergeCell ref="AM77:AO77"/>
    <mergeCell ref="AM72:AO72"/>
    <mergeCell ref="AJ67:AL67"/>
    <mergeCell ref="AJ69:AL69"/>
    <mergeCell ref="AM67:AO67"/>
    <mergeCell ref="AJ77:AL77"/>
    <mergeCell ref="AM73:AO73"/>
    <mergeCell ref="AJ74:AL74"/>
    <mergeCell ref="AV78:AX78"/>
    <mergeCell ref="AP70:AR70"/>
    <mergeCell ref="AS67:AU67"/>
    <mergeCell ref="AS70:AU70"/>
    <mergeCell ref="AM66:AO66"/>
    <mergeCell ref="AP68:AR68"/>
    <mergeCell ref="AP66:AR66"/>
    <mergeCell ref="AP67:AR67"/>
    <mergeCell ref="AM68:AO68"/>
    <mergeCell ref="AM69:AO69"/>
    <mergeCell ref="AP69:AR69"/>
    <mergeCell ref="AS69:AU69"/>
    <mergeCell ref="AY71:BA71"/>
    <mergeCell ref="AP76:AR76"/>
    <mergeCell ref="AS77:AU77"/>
    <mergeCell ref="AS76:AU76"/>
    <mergeCell ref="AY73:BA73"/>
    <mergeCell ref="AS73:AU73"/>
    <mergeCell ref="AV69:AX69"/>
    <mergeCell ref="AV70:AX70"/>
    <mergeCell ref="BO72:BP72"/>
    <mergeCell ref="BO73:BP73"/>
    <mergeCell ref="BO77:BP77"/>
    <mergeCell ref="BM74:BN74"/>
    <mergeCell ref="BQ79:BR79"/>
    <mergeCell ref="BM72:BN72"/>
    <mergeCell ref="BO78:BP78"/>
    <mergeCell ref="AY86:BA86"/>
    <mergeCell ref="AV93:AX93"/>
    <mergeCell ref="BO76:BP76"/>
    <mergeCell ref="BQ72:BR72"/>
    <mergeCell ref="BK74:BL74"/>
    <mergeCell ref="BI72:BJ72"/>
    <mergeCell ref="BQ73:BR73"/>
    <mergeCell ref="BK72:BL72"/>
    <mergeCell ref="BQ80:BR80"/>
    <mergeCell ref="BM79:BN79"/>
    <mergeCell ref="AV102:AX102"/>
    <mergeCell ref="AV103:AX103"/>
    <mergeCell ref="AY103:BA103"/>
    <mergeCell ref="AY95:BA95"/>
    <mergeCell ref="AY94:BA94"/>
    <mergeCell ref="AY88:BA88"/>
    <mergeCell ref="AY91:BA91"/>
    <mergeCell ref="AV105:AX105"/>
    <mergeCell ref="BI69:BJ69"/>
    <mergeCell ref="BI76:BJ76"/>
    <mergeCell ref="BI73:BJ73"/>
    <mergeCell ref="BE72:BF72"/>
    <mergeCell ref="BE70:BF70"/>
    <mergeCell ref="BG74:BH74"/>
    <mergeCell ref="AY90:BA90"/>
    <mergeCell ref="AY105:BA105"/>
    <mergeCell ref="AY104:BA104"/>
    <mergeCell ref="AY92:BA92"/>
    <mergeCell ref="AY96:BA96"/>
    <mergeCell ref="AY93:BA93"/>
    <mergeCell ref="AV94:AX94"/>
    <mergeCell ref="AV97:AX97"/>
    <mergeCell ref="AS97:AU97"/>
    <mergeCell ref="AS92:AU92"/>
    <mergeCell ref="AS94:AU94"/>
    <mergeCell ref="BB86:BD86"/>
    <mergeCell ref="AV95:AX95"/>
    <mergeCell ref="AS91:AU91"/>
    <mergeCell ref="AV92:AX92"/>
    <mergeCell ref="AY87:BA87"/>
    <mergeCell ref="AV90:AX90"/>
    <mergeCell ref="AV86:AX86"/>
    <mergeCell ref="AV89:AX89"/>
    <mergeCell ref="AV88:AX88"/>
    <mergeCell ref="AS89:AU89"/>
    <mergeCell ref="BB87:BD87"/>
    <mergeCell ref="BB88:BD88"/>
    <mergeCell ref="BB93:BD93"/>
    <mergeCell ref="BE93:BF93"/>
    <mergeCell ref="BE88:BF88"/>
    <mergeCell ref="BE89:BF89"/>
    <mergeCell ref="BB91:BD91"/>
    <mergeCell ref="BE90:BF90"/>
    <mergeCell ref="BE87:BF87"/>
    <mergeCell ref="BB92:BD92"/>
    <mergeCell ref="BM99:BN99"/>
    <mergeCell ref="BM97:BN97"/>
    <mergeCell ref="BQ98:BR98"/>
    <mergeCell ref="BS95:BT95"/>
    <mergeCell ref="BK94:BL94"/>
    <mergeCell ref="BK95:BL95"/>
    <mergeCell ref="BK97:BL97"/>
    <mergeCell ref="BO94:BP94"/>
    <mergeCell ref="BQ97:BR97"/>
    <mergeCell ref="BM94:BN94"/>
    <mergeCell ref="BQ95:BR95"/>
    <mergeCell ref="BQ92:BR92"/>
    <mergeCell ref="BQ93:BR93"/>
    <mergeCell ref="BO95:BP95"/>
    <mergeCell ref="BM96:BN96"/>
    <mergeCell ref="BM98:BN98"/>
    <mergeCell ref="BO96:BP96"/>
    <mergeCell ref="BM93:BN93"/>
    <mergeCell ref="BQ96:BR96"/>
    <mergeCell ref="BM95:BN95"/>
    <mergeCell ref="BK93:BL93"/>
    <mergeCell ref="BK92:BL92"/>
    <mergeCell ref="AY67:BA67"/>
    <mergeCell ref="AY69:BA69"/>
    <mergeCell ref="BG67:BH67"/>
    <mergeCell ref="AY68:BA68"/>
    <mergeCell ref="BE80:BF80"/>
    <mergeCell ref="BB83:BD83"/>
    <mergeCell ref="BB80:BD80"/>
    <mergeCell ref="BS92:BT92"/>
    <mergeCell ref="BQ90:BR90"/>
    <mergeCell ref="BS91:BT91"/>
    <mergeCell ref="AY70:BA70"/>
    <mergeCell ref="BE71:BF71"/>
    <mergeCell ref="BI70:BJ70"/>
    <mergeCell ref="BE86:BF86"/>
    <mergeCell ref="BE83:BF83"/>
    <mergeCell ref="BE77:BF77"/>
    <mergeCell ref="BG79:BH79"/>
    <mergeCell ref="BB68:BD68"/>
    <mergeCell ref="BG69:BH69"/>
    <mergeCell ref="BG70:BH70"/>
    <mergeCell ref="BG68:BH68"/>
    <mergeCell ref="BG80:BH80"/>
    <mergeCell ref="BG84:BH84"/>
    <mergeCell ref="BE84:BF84"/>
    <mergeCell ref="BB71:BD71"/>
    <mergeCell ref="BB82:BD82"/>
    <mergeCell ref="BG73:BH73"/>
    <mergeCell ref="BG71:BH71"/>
    <mergeCell ref="BK67:BL67"/>
    <mergeCell ref="BK70:BL70"/>
    <mergeCell ref="BK68:BL68"/>
    <mergeCell ref="BM67:BN67"/>
    <mergeCell ref="BM69:BN69"/>
    <mergeCell ref="BK71:BL71"/>
    <mergeCell ref="BI68:BJ68"/>
    <mergeCell ref="BI71:BJ71"/>
    <mergeCell ref="BM71:BN71"/>
    <mergeCell ref="BQ67:BR67"/>
    <mergeCell ref="BQ69:BR69"/>
    <mergeCell ref="BS67:BT67"/>
    <mergeCell ref="BS66:BT66"/>
    <mergeCell ref="BM68:BN68"/>
    <mergeCell ref="BO66:BP66"/>
    <mergeCell ref="BO68:BP68"/>
    <mergeCell ref="BO67:BP67"/>
    <mergeCell ref="AJ62:AL62"/>
    <mergeCell ref="AV64:AX64"/>
    <mergeCell ref="AY64:BA64"/>
    <mergeCell ref="AV66:AX66"/>
    <mergeCell ref="BE67:BF67"/>
    <mergeCell ref="BB64:BD64"/>
    <mergeCell ref="BB67:BD67"/>
    <mergeCell ref="AS66:AU66"/>
    <mergeCell ref="BE62:BF62"/>
    <mergeCell ref="BB65:BD65"/>
    <mergeCell ref="AD64:AF64"/>
    <mergeCell ref="AA56:AC56"/>
    <mergeCell ref="AG56:AI56"/>
    <mergeCell ref="AA58:AC58"/>
    <mergeCell ref="AG57:AI57"/>
    <mergeCell ref="AM60:AO60"/>
    <mergeCell ref="AM64:AO64"/>
    <mergeCell ref="AM63:AO63"/>
    <mergeCell ref="AJ64:AL64"/>
    <mergeCell ref="AJ61:AL61"/>
    <mergeCell ref="X63:Z63"/>
    <mergeCell ref="AD62:AF62"/>
    <mergeCell ref="X62:Z62"/>
    <mergeCell ref="AG61:AI61"/>
    <mergeCell ref="AD63:AF63"/>
    <mergeCell ref="AJ66:AL66"/>
    <mergeCell ref="AG66:AI66"/>
    <mergeCell ref="AG63:AI63"/>
    <mergeCell ref="AJ63:AL63"/>
    <mergeCell ref="AG64:AI64"/>
    <mergeCell ref="BK51:BL51"/>
    <mergeCell ref="BK24:BL24"/>
    <mergeCell ref="AG59:AI59"/>
    <mergeCell ref="X61:Z61"/>
    <mergeCell ref="AA61:AC61"/>
    <mergeCell ref="AD61:AF61"/>
    <mergeCell ref="X60:Z60"/>
    <mergeCell ref="AA60:AC60"/>
    <mergeCell ref="AG60:AI60"/>
    <mergeCell ref="AJ60:AL60"/>
    <mergeCell ref="AY55:BA55"/>
    <mergeCell ref="BG55:BH55"/>
    <mergeCell ref="C60:W60"/>
    <mergeCell ref="AA59:AC59"/>
    <mergeCell ref="AM52:AO54"/>
    <mergeCell ref="BO24:BP24"/>
    <mergeCell ref="BM26:BN26"/>
    <mergeCell ref="BO26:BP26"/>
    <mergeCell ref="BO25:BP25"/>
    <mergeCell ref="BM25:BN25"/>
    <mergeCell ref="C48:W54"/>
    <mergeCell ref="X50:Z54"/>
    <mergeCell ref="AP53:AR54"/>
    <mergeCell ref="BG53:BH54"/>
    <mergeCell ref="AV55:AX55"/>
    <mergeCell ref="AV53:AX54"/>
    <mergeCell ref="AY53:BA54"/>
    <mergeCell ref="AS53:AU54"/>
    <mergeCell ref="BB55:BD55"/>
    <mergeCell ref="AS55:AU55"/>
    <mergeCell ref="AE44:AG44"/>
    <mergeCell ref="E43:AD43"/>
    <mergeCell ref="AA50:AC54"/>
    <mergeCell ref="AD50:AF54"/>
    <mergeCell ref="AE43:AG43"/>
    <mergeCell ref="AH43:AJ43"/>
    <mergeCell ref="X49:AF49"/>
    <mergeCell ref="E44:AD44"/>
    <mergeCell ref="A47:BX47"/>
    <mergeCell ref="A48:B54"/>
    <mergeCell ref="AE42:AG42"/>
    <mergeCell ref="X48:AF48"/>
    <mergeCell ref="E40:AD40"/>
    <mergeCell ref="AK45:AM45"/>
    <mergeCell ref="AK43:AM43"/>
    <mergeCell ref="E42:AD42"/>
    <mergeCell ref="AH41:AJ41"/>
    <mergeCell ref="AK41:AM41"/>
    <mergeCell ref="AH44:AJ44"/>
    <mergeCell ref="AK44:AM44"/>
    <mergeCell ref="AH45:AJ45"/>
    <mergeCell ref="AH42:AJ42"/>
    <mergeCell ref="A56:B56"/>
    <mergeCell ref="A55:B55"/>
    <mergeCell ref="X55:Z55"/>
    <mergeCell ref="C56:W56"/>
    <mergeCell ref="X56:Z56"/>
    <mergeCell ref="C55:W55"/>
    <mergeCell ref="AE45:AG45"/>
    <mergeCell ref="E45:AD45"/>
    <mergeCell ref="A58:B58"/>
    <mergeCell ref="AA55:AC55"/>
    <mergeCell ref="AG55:AI55"/>
    <mergeCell ref="C58:W58"/>
    <mergeCell ref="AG58:AI58"/>
    <mergeCell ref="A57:B57"/>
    <mergeCell ref="C57:W57"/>
    <mergeCell ref="X57:Z57"/>
    <mergeCell ref="AA57:AC57"/>
    <mergeCell ref="C59:W59"/>
    <mergeCell ref="X59:Z59"/>
    <mergeCell ref="AD56:AF56"/>
    <mergeCell ref="AD55:AF55"/>
    <mergeCell ref="AD58:AF58"/>
    <mergeCell ref="AD57:AF57"/>
    <mergeCell ref="AD59:AF59"/>
    <mergeCell ref="X58:Z58"/>
    <mergeCell ref="C61:W61"/>
    <mergeCell ref="C64:W64"/>
    <mergeCell ref="A72:B72"/>
    <mergeCell ref="A63:B63"/>
    <mergeCell ref="C66:W66"/>
    <mergeCell ref="C69:W69"/>
    <mergeCell ref="C68:W68"/>
    <mergeCell ref="C70:W70"/>
    <mergeCell ref="C63:W63"/>
    <mergeCell ref="C62:W62"/>
    <mergeCell ref="A59:B59"/>
    <mergeCell ref="A62:B62"/>
    <mergeCell ref="A71:B71"/>
    <mergeCell ref="A64:B64"/>
    <mergeCell ref="A60:B60"/>
    <mergeCell ref="A66:B66"/>
    <mergeCell ref="A70:B70"/>
    <mergeCell ref="A61:B61"/>
    <mergeCell ref="A65:B65"/>
    <mergeCell ref="AA67:AC67"/>
    <mergeCell ref="AA66:AC66"/>
    <mergeCell ref="A69:B69"/>
    <mergeCell ref="X66:Z66"/>
    <mergeCell ref="X67:Z67"/>
    <mergeCell ref="C67:W67"/>
    <mergeCell ref="A67:B67"/>
    <mergeCell ref="A68:B68"/>
    <mergeCell ref="AA68:AC68"/>
    <mergeCell ref="X68:Z68"/>
    <mergeCell ref="A73:B73"/>
    <mergeCell ref="C78:W78"/>
    <mergeCell ref="A76:B76"/>
    <mergeCell ref="C74:W74"/>
    <mergeCell ref="X73:Z73"/>
    <mergeCell ref="C73:W73"/>
    <mergeCell ref="X74:Z74"/>
    <mergeCell ref="A74:B74"/>
    <mergeCell ref="A77:B77"/>
    <mergeCell ref="A75:B75"/>
    <mergeCell ref="C75:W75"/>
    <mergeCell ref="C82:W82"/>
    <mergeCell ref="A82:B82"/>
    <mergeCell ref="A79:B79"/>
    <mergeCell ref="A78:B78"/>
    <mergeCell ref="A80:B80"/>
    <mergeCell ref="C79:W79"/>
    <mergeCell ref="C80:W80"/>
    <mergeCell ref="A86:B86"/>
    <mergeCell ref="C85:W85"/>
    <mergeCell ref="A84:B84"/>
    <mergeCell ref="AA91:AC91"/>
    <mergeCell ref="C87:W87"/>
    <mergeCell ref="C86:W86"/>
    <mergeCell ref="X88:Z88"/>
    <mergeCell ref="X86:Z86"/>
    <mergeCell ref="A87:B87"/>
    <mergeCell ref="A88:B88"/>
    <mergeCell ref="C88:W88"/>
    <mergeCell ref="X87:Z87"/>
    <mergeCell ref="C90:W90"/>
    <mergeCell ref="A89:B89"/>
    <mergeCell ref="C89:W89"/>
    <mergeCell ref="X89:Z89"/>
    <mergeCell ref="X90:Z90"/>
    <mergeCell ref="A90:B90"/>
    <mergeCell ref="A105:B105"/>
    <mergeCell ref="AA103:AC103"/>
    <mergeCell ref="A103:B103"/>
    <mergeCell ref="X103:Z103"/>
    <mergeCell ref="C105:W105"/>
    <mergeCell ref="AA105:AC105"/>
    <mergeCell ref="A104:B104"/>
    <mergeCell ref="X104:Z104"/>
    <mergeCell ref="A85:B85"/>
    <mergeCell ref="AA93:AC93"/>
    <mergeCell ref="A95:B95"/>
    <mergeCell ref="X94:Z94"/>
    <mergeCell ref="A92:B92"/>
    <mergeCell ref="A94:B94"/>
    <mergeCell ref="A91:B91"/>
    <mergeCell ref="A93:B93"/>
    <mergeCell ref="AA92:AC92"/>
    <mergeCell ref="C91:W91"/>
    <mergeCell ref="C104:W104"/>
    <mergeCell ref="C109:W109"/>
    <mergeCell ref="X102:Z102"/>
    <mergeCell ref="A101:B101"/>
    <mergeCell ref="A96:B96"/>
    <mergeCell ref="C96:W96"/>
    <mergeCell ref="A99:B99"/>
    <mergeCell ref="C99:W99"/>
    <mergeCell ref="C103:W103"/>
    <mergeCell ref="X105:Z105"/>
    <mergeCell ref="A106:B106"/>
    <mergeCell ref="A110:B110"/>
    <mergeCell ref="A108:B108"/>
    <mergeCell ref="A117:B117"/>
    <mergeCell ref="C116:W116"/>
    <mergeCell ref="C108:W108"/>
    <mergeCell ref="C113:W113"/>
    <mergeCell ref="C117:W117"/>
    <mergeCell ref="A114:B114"/>
    <mergeCell ref="X114:Z114"/>
    <mergeCell ref="X115:Z115"/>
    <mergeCell ref="X117:Z117"/>
    <mergeCell ref="C115:W115"/>
    <mergeCell ref="A115:B115"/>
    <mergeCell ref="C114:W114"/>
    <mergeCell ref="A116:B116"/>
    <mergeCell ref="A113:B113"/>
    <mergeCell ref="A107:B107"/>
    <mergeCell ref="C107:W107"/>
    <mergeCell ref="A109:B109"/>
    <mergeCell ref="A112:B112"/>
    <mergeCell ref="C110:W110"/>
    <mergeCell ref="A111:B111"/>
    <mergeCell ref="C111:W111"/>
    <mergeCell ref="AP56:AR56"/>
    <mergeCell ref="AM56:AO56"/>
    <mergeCell ref="AS56:AU56"/>
    <mergeCell ref="AS57:AU57"/>
    <mergeCell ref="AS58:AU58"/>
    <mergeCell ref="AP58:AR58"/>
    <mergeCell ref="AM57:AO57"/>
    <mergeCell ref="AP57:AR57"/>
    <mergeCell ref="AG103:AI103"/>
    <mergeCell ref="AG104:AI104"/>
    <mergeCell ref="AG69:AI69"/>
    <mergeCell ref="AJ107:AL107"/>
    <mergeCell ref="AS59:AU59"/>
    <mergeCell ref="AJ56:AL56"/>
    <mergeCell ref="AM58:AO58"/>
    <mergeCell ref="AJ58:AL58"/>
    <mergeCell ref="AJ57:AL57"/>
    <mergeCell ref="AJ59:AL59"/>
    <mergeCell ref="AM105:AO105"/>
    <mergeCell ref="AJ104:AL104"/>
    <mergeCell ref="AG114:AI114"/>
    <mergeCell ref="AJ105:AL105"/>
    <mergeCell ref="AJ114:AL114"/>
    <mergeCell ref="AA106:AC106"/>
    <mergeCell ref="AA110:AC110"/>
    <mergeCell ref="AD110:AF110"/>
    <mergeCell ref="AG110:AI110"/>
    <mergeCell ref="AG105:AI105"/>
    <mergeCell ref="AA63:AC63"/>
    <mergeCell ref="AA62:AC62"/>
    <mergeCell ref="AA64:AC64"/>
    <mergeCell ref="AD60:AF60"/>
    <mergeCell ref="AA81:AC81"/>
    <mergeCell ref="AA107:AC107"/>
    <mergeCell ref="AD103:AF103"/>
    <mergeCell ref="AD105:AF105"/>
    <mergeCell ref="AD104:AF104"/>
    <mergeCell ref="AA80:AC80"/>
    <mergeCell ref="BI49:BL49"/>
    <mergeCell ref="A1:BZ1"/>
    <mergeCell ref="A2:BZ2"/>
    <mergeCell ref="A3:BZ3"/>
    <mergeCell ref="AE5:AX5"/>
    <mergeCell ref="X106:Z106"/>
    <mergeCell ref="BK58:BL58"/>
    <mergeCell ref="BM59:BN59"/>
    <mergeCell ref="AA104:AC104"/>
    <mergeCell ref="AJ103:AL103"/>
    <mergeCell ref="AG48:AI54"/>
    <mergeCell ref="AJ48:BD49"/>
    <mergeCell ref="BS58:BT58"/>
    <mergeCell ref="BU48:BX54"/>
    <mergeCell ref="BI53:BJ54"/>
    <mergeCell ref="BE48:BT48"/>
    <mergeCell ref="BE51:BF51"/>
    <mergeCell ref="BE49:BH49"/>
    <mergeCell ref="BE50:BT50"/>
    <mergeCell ref="BI51:BJ51"/>
    <mergeCell ref="BS55:BT55"/>
    <mergeCell ref="AJ55:AL55"/>
    <mergeCell ref="AM50:BA51"/>
    <mergeCell ref="AP52:BA52"/>
    <mergeCell ref="AM55:AO55"/>
    <mergeCell ref="AP55:AR55"/>
    <mergeCell ref="BO51:BP51"/>
    <mergeCell ref="BO55:BP55"/>
    <mergeCell ref="AJ50:AL54"/>
    <mergeCell ref="BQ51:BR51"/>
    <mergeCell ref="AA77:AC77"/>
    <mergeCell ref="C76:W76"/>
    <mergeCell ref="X76:Z76"/>
    <mergeCell ref="AA74:AC74"/>
    <mergeCell ref="C77:W77"/>
    <mergeCell ref="X77:Z77"/>
    <mergeCell ref="AA71:AC71"/>
    <mergeCell ref="X71:Z71"/>
    <mergeCell ref="C71:W71"/>
    <mergeCell ref="AA72:AC72"/>
    <mergeCell ref="AA73:AC73"/>
    <mergeCell ref="AA76:AC76"/>
    <mergeCell ref="X64:Z64"/>
    <mergeCell ref="X69:Z69"/>
    <mergeCell ref="AD79:AF79"/>
    <mergeCell ref="AA70:AC70"/>
    <mergeCell ref="AD67:AF67"/>
    <mergeCell ref="AD68:AF68"/>
    <mergeCell ref="AD66:AF66"/>
    <mergeCell ref="AD70:AF70"/>
    <mergeCell ref="X75:Z75"/>
    <mergeCell ref="AA75:AC75"/>
    <mergeCell ref="AA84:AC84"/>
    <mergeCell ref="C83:W83"/>
    <mergeCell ref="X84:Z84"/>
    <mergeCell ref="X82:Z82"/>
    <mergeCell ref="A83:B83"/>
    <mergeCell ref="C84:W84"/>
    <mergeCell ref="AA83:AC83"/>
    <mergeCell ref="BS79:BT79"/>
    <mergeCell ref="BS82:BT82"/>
    <mergeCell ref="BS80:BT80"/>
    <mergeCell ref="BQ82:BR82"/>
    <mergeCell ref="AA69:AC69"/>
    <mergeCell ref="A81:B81"/>
    <mergeCell ref="C81:W81"/>
    <mergeCell ref="X70:Z70"/>
    <mergeCell ref="C72:W72"/>
    <mergeCell ref="X72:Z72"/>
    <mergeCell ref="BU75:BX75"/>
    <mergeCell ref="BS84:BT84"/>
    <mergeCell ref="AY84:BA84"/>
    <mergeCell ref="BQ77:BR77"/>
    <mergeCell ref="BU74:BX74"/>
    <mergeCell ref="BU80:BX80"/>
    <mergeCell ref="BU84:BX84"/>
    <mergeCell ref="BU82:BX82"/>
    <mergeCell ref="AY82:BA82"/>
    <mergeCell ref="BI82:BJ82"/>
    <mergeCell ref="BU70:BX70"/>
    <mergeCell ref="BU68:BX68"/>
    <mergeCell ref="BU69:BX69"/>
    <mergeCell ref="BU72:BX72"/>
    <mergeCell ref="BU71:BX71"/>
    <mergeCell ref="BK73:BL73"/>
    <mergeCell ref="BQ70:BR70"/>
    <mergeCell ref="BS70:BT70"/>
    <mergeCell ref="BQ68:BR68"/>
    <mergeCell ref="BM70:BN70"/>
    <mergeCell ref="BQ84:BR84"/>
    <mergeCell ref="BO74:BP74"/>
    <mergeCell ref="BQ74:BR74"/>
    <mergeCell ref="BQ71:BR71"/>
    <mergeCell ref="BI79:BJ79"/>
    <mergeCell ref="BO79:BP79"/>
    <mergeCell ref="BM76:BN76"/>
    <mergeCell ref="BK79:BL79"/>
    <mergeCell ref="BK77:BL77"/>
    <mergeCell ref="BO71:BP71"/>
    <mergeCell ref="BS83:BT83"/>
    <mergeCell ref="BS78:BT78"/>
    <mergeCell ref="BQ78:BR78"/>
    <mergeCell ref="BO57:BP57"/>
    <mergeCell ref="BO58:BP58"/>
    <mergeCell ref="BQ62:BR62"/>
    <mergeCell ref="BQ60:BR60"/>
    <mergeCell ref="BO60:BP60"/>
    <mergeCell ref="BQ58:BR58"/>
    <mergeCell ref="BQ61:BR61"/>
    <mergeCell ref="BK55:BL55"/>
    <mergeCell ref="BQ57:BR57"/>
    <mergeCell ref="BU60:BX60"/>
    <mergeCell ref="BU67:BX67"/>
    <mergeCell ref="BQ59:BR59"/>
    <mergeCell ref="BU66:BX66"/>
    <mergeCell ref="BU64:BX64"/>
    <mergeCell ref="BS63:BT63"/>
    <mergeCell ref="BS59:BT59"/>
    <mergeCell ref="BQ66:BR66"/>
    <mergeCell ref="BI57:BJ57"/>
    <mergeCell ref="BQ56:BR56"/>
    <mergeCell ref="BU59:BX59"/>
    <mergeCell ref="BU55:BX55"/>
    <mergeCell ref="BE55:BF55"/>
    <mergeCell ref="BI55:BJ55"/>
    <mergeCell ref="BI56:BJ56"/>
    <mergeCell ref="BU58:BX58"/>
    <mergeCell ref="BS57:BT57"/>
    <mergeCell ref="BQ55:BR55"/>
    <mergeCell ref="BG62:BH62"/>
    <mergeCell ref="BM61:BN61"/>
    <mergeCell ref="BQ63:BR63"/>
    <mergeCell ref="BG56:BH56"/>
    <mergeCell ref="BM56:BN56"/>
    <mergeCell ref="BG59:BH59"/>
    <mergeCell ref="BG60:BH60"/>
    <mergeCell ref="BI60:BJ60"/>
    <mergeCell ref="BK59:BL59"/>
    <mergeCell ref="BK60:BL60"/>
    <mergeCell ref="BU85:BX85"/>
    <mergeCell ref="BO103:BP103"/>
    <mergeCell ref="BU103:BX103"/>
    <mergeCell ref="BU94:BX94"/>
    <mergeCell ref="BS94:BT94"/>
    <mergeCell ref="BU89:BX89"/>
    <mergeCell ref="BU98:BX98"/>
    <mergeCell ref="BQ87:BR87"/>
    <mergeCell ref="BU93:BX93"/>
    <mergeCell ref="BO98:BP98"/>
    <mergeCell ref="BS97:BT97"/>
    <mergeCell ref="BU97:BX97"/>
    <mergeCell ref="BS102:BT102"/>
    <mergeCell ref="BU99:BX99"/>
    <mergeCell ref="BS98:BT98"/>
    <mergeCell ref="BU102:BX102"/>
    <mergeCell ref="BS101:BT101"/>
    <mergeCell ref="BS99:BT99"/>
    <mergeCell ref="BU87:BX87"/>
    <mergeCell ref="BU101:BX101"/>
    <mergeCell ref="BS71:BT71"/>
    <mergeCell ref="BU73:BX73"/>
    <mergeCell ref="BU90:BX90"/>
    <mergeCell ref="BU96:BX96"/>
    <mergeCell ref="BU100:BX100"/>
    <mergeCell ref="BU91:BX91"/>
    <mergeCell ref="BU95:BX95"/>
    <mergeCell ref="BS93:BT93"/>
    <mergeCell ref="BS56:BT56"/>
    <mergeCell ref="BS64:BT64"/>
    <mergeCell ref="BM60:BN60"/>
    <mergeCell ref="BO59:BP59"/>
    <mergeCell ref="BS60:BT60"/>
    <mergeCell ref="BO56:BP56"/>
    <mergeCell ref="BQ64:BR64"/>
    <mergeCell ref="BS61:BT61"/>
    <mergeCell ref="BS62:BT62"/>
    <mergeCell ref="BQ49:BT49"/>
    <mergeCell ref="BM51:BN51"/>
    <mergeCell ref="BO53:BP54"/>
    <mergeCell ref="BE52:BT52"/>
    <mergeCell ref="BS51:BT51"/>
    <mergeCell ref="BG51:BH51"/>
    <mergeCell ref="BS53:BT54"/>
    <mergeCell ref="BE53:BF54"/>
    <mergeCell ref="BQ53:BR54"/>
    <mergeCell ref="BM49:BP49"/>
    <mergeCell ref="BB50:BD54"/>
    <mergeCell ref="BE57:BF57"/>
    <mergeCell ref="BB58:BD58"/>
    <mergeCell ref="BE58:BF58"/>
    <mergeCell ref="BK56:BL56"/>
    <mergeCell ref="BM53:BN54"/>
    <mergeCell ref="BK53:BL54"/>
    <mergeCell ref="BM55:BN55"/>
    <mergeCell ref="BI58:BJ58"/>
    <mergeCell ref="BG57:BH57"/>
    <mergeCell ref="AY56:BA56"/>
    <mergeCell ref="AV57:AX57"/>
    <mergeCell ref="AV56:AX56"/>
    <mergeCell ref="BB57:BD57"/>
    <mergeCell ref="BB56:BD56"/>
    <mergeCell ref="BG58:BH58"/>
    <mergeCell ref="BE56:BF56"/>
    <mergeCell ref="BM73:BN73"/>
    <mergeCell ref="AY57:BA57"/>
    <mergeCell ref="BK57:BL57"/>
    <mergeCell ref="AV60:AX60"/>
    <mergeCell ref="BI59:BJ59"/>
    <mergeCell ref="BE59:BF59"/>
    <mergeCell ref="BE60:BF60"/>
    <mergeCell ref="AY59:BA59"/>
    <mergeCell ref="BM58:BN58"/>
    <mergeCell ref="BG63:BH63"/>
    <mergeCell ref="AM59:AO59"/>
    <mergeCell ref="AP60:AR60"/>
    <mergeCell ref="BB59:BD59"/>
    <mergeCell ref="AP59:AR59"/>
    <mergeCell ref="AV58:AX58"/>
    <mergeCell ref="AY58:BA58"/>
    <mergeCell ref="AP64:AR64"/>
    <mergeCell ref="AS64:AU64"/>
    <mergeCell ref="AY61:BA61"/>
    <mergeCell ref="AV59:AX59"/>
    <mergeCell ref="AY60:BA60"/>
    <mergeCell ref="BB60:BD60"/>
    <mergeCell ref="AP61:AR61"/>
    <mergeCell ref="AS61:AU61"/>
    <mergeCell ref="AV91:AX91"/>
    <mergeCell ref="AS114:AU114"/>
    <mergeCell ref="AY66:BA66"/>
    <mergeCell ref="AV67:AX67"/>
    <mergeCell ref="AV68:AX68"/>
    <mergeCell ref="AY107:BA107"/>
    <mergeCell ref="AY106:BA106"/>
    <mergeCell ref="AY102:BA102"/>
    <mergeCell ref="AS75:AU75"/>
    <mergeCell ref="AV75:AX75"/>
    <mergeCell ref="BI91:BJ91"/>
    <mergeCell ref="BG90:BH90"/>
    <mergeCell ref="BK90:BL90"/>
    <mergeCell ref="BG114:BH114"/>
    <mergeCell ref="BE109:BF109"/>
    <mergeCell ref="BG109:BH109"/>
    <mergeCell ref="BI109:BJ109"/>
    <mergeCell ref="BK109:BL109"/>
    <mergeCell ref="BK98:BL98"/>
    <mergeCell ref="BI96:BJ96"/>
    <mergeCell ref="BB90:BD90"/>
    <mergeCell ref="BK101:BL101"/>
    <mergeCell ref="BB114:BD114"/>
    <mergeCell ref="BE97:BF97"/>
    <mergeCell ref="BE94:BF94"/>
    <mergeCell ref="BG102:BH102"/>
    <mergeCell ref="BG104:BH104"/>
    <mergeCell ref="BB107:BD107"/>
    <mergeCell ref="BE103:BF103"/>
    <mergeCell ref="BE102:BF102"/>
    <mergeCell ref="A126:X126"/>
    <mergeCell ref="AA126:AX126"/>
    <mergeCell ref="AD107:AF107"/>
    <mergeCell ref="AM114:AO114"/>
    <mergeCell ref="AA124:AX124"/>
    <mergeCell ref="C128:X128"/>
    <mergeCell ref="AA116:AC116"/>
    <mergeCell ref="AS115:AU115"/>
    <mergeCell ref="AM116:AO116"/>
    <mergeCell ref="X109:Z109"/>
    <mergeCell ref="BO118:BP118"/>
    <mergeCell ref="BK118:BL118"/>
    <mergeCell ref="BO116:BP116"/>
    <mergeCell ref="BM116:BN116"/>
    <mergeCell ref="BM118:BN118"/>
    <mergeCell ref="AA128:AX128"/>
    <mergeCell ref="AJ117:AL117"/>
    <mergeCell ref="AD117:AF117"/>
    <mergeCell ref="AA117:AC117"/>
    <mergeCell ref="AG116:AI116"/>
    <mergeCell ref="BE117:BF117"/>
    <mergeCell ref="BA128:BY128"/>
    <mergeCell ref="AP117:AR117"/>
    <mergeCell ref="AA130:AX130"/>
    <mergeCell ref="BA130:BY130"/>
    <mergeCell ref="BA125:BZ125"/>
    <mergeCell ref="BQ117:BR117"/>
    <mergeCell ref="BK117:BL117"/>
    <mergeCell ref="BM117:BN117"/>
    <mergeCell ref="AA129:AX129"/>
    <mergeCell ref="BA129:BY129"/>
    <mergeCell ref="BA124:BZ124"/>
    <mergeCell ref="BU117:BX117"/>
    <mergeCell ref="BU118:BX118"/>
    <mergeCell ref="BQ118:BR118"/>
    <mergeCell ref="BS117:BT117"/>
    <mergeCell ref="BO117:BP117"/>
    <mergeCell ref="BS118:BT118"/>
    <mergeCell ref="BB117:BD117"/>
    <mergeCell ref="BI118:BJ118"/>
    <mergeCell ref="BU115:BX115"/>
    <mergeCell ref="BI115:BJ115"/>
    <mergeCell ref="BK115:BL115"/>
    <mergeCell ref="BQ116:BR116"/>
    <mergeCell ref="BM115:BN115"/>
    <mergeCell ref="BI116:BJ116"/>
    <mergeCell ref="BK116:BL116"/>
    <mergeCell ref="BE116:BF116"/>
    <mergeCell ref="BG116:BH116"/>
    <mergeCell ref="BB116:BD116"/>
    <mergeCell ref="BU114:BX114"/>
    <mergeCell ref="BO114:BP114"/>
    <mergeCell ref="BU116:BX116"/>
    <mergeCell ref="BI114:BJ114"/>
    <mergeCell ref="BK114:BL114"/>
    <mergeCell ref="BS116:BT116"/>
    <mergeCell ref="BQ115:BR115"/>
    <mergeCell ref="BI117:BJ117"/>
    <mergeCell ref="A118:B118"/>
    <mergeCell ref="C118:W118"/>
    <mergeCell ref="BG118:BH118"/>
    <mergeCell ref="BB118:BD118"/>
    <mergeCell ref="AM118:AO118"/>
    <mergeCell ref="AS118:AU118"/>
    <mergeCell ref="BE118:BF118"/>
    <mergeCell ref="AP118:AR118"/>
    <mergeCell ref="BG117:BH117"/>
    <mergeCell ref="BE115:BF115"/>
    <mergeCell ref="BB115:BD115"/>
    <mergeCell ref="AV115:AX115"/>
    <mergeCell ref="BS114:BT114"/>
    <mergeCell ref="BO115:BP115"/>
    <mergeCell ref="BS115:BT115"/>
    <mergeCell ref="BQ114:BR114"/>
    <mergeCell ref="BE114:BF114"/>
    <mergeCell ref="BA134:BZ134"/>
    <mergeCell ref="AS117:AU117"/>
    <mergeCell ref="AM117:AO117"/>
    <mergeCell ref="AV116:AX116"/>
    <mergeCell ref="BA135:BZ135"/>
    <mergeCell ref="AY118:BA118"/>
    <mergeCell ref="AY117:BA117"/>
    <mergeCell ref="AV118:AX118"/>
    <mergeCell ref="AY116:BA116"/>
    <mergeCell ref="AV117:AX117"/>
    <mergeCell ref="AA141:AX141"/>
    <mergeCell ref="BA141:BY141"/>
    <mergeCell ref="AA139:AX139"/>
    <mergeCell ref="BA139:BY139"/>
    <mergeCell ref="AA140:AX140"/>
    <mergeCell ref="BA138:BY138"/>
    <mergeCell ref="AA138:AX138"/>
    <mergeCell ref="BA140:BY140"/>
    <mergeCell ref="AA135:AX135"/>
    <mergeCell ref="CC67:CD67"/>
    <mergeCell ref="CC68:CD68"/>
    <mergeCell ref="CC70:CD70"/>
    <mergeCell ref="CC72:CD72"/>
    <mergeCell ref="CC74:CD74"/>
    <mergeCell ref="BA136:BZ136"/>
    <mergeCell ref="AA136:AX136"/>
    <mergeCell ref="AA134:AX134"/>
    <mergeCell ref="CE62:CF62"/>
    <mergeCell ref="CC63:CD63"/>
    <mergeCell ref="CE63:CF63"/>
    <mergeCell ref="CC64:CD64"/>
    <mergeCell ref="CC66:CD66"/>
    <mergeCell ref="AM115:AO115"/>
    <mergeCell ref="BM114:BN114"/>
    <mergeCell ref="AV114:AX114"/>
    <mergeCell ref="BG115:BH115"/>
    <mergeCell ref="AY114:BA114"/>
    <mergeCell ref="CG63:CH63"/>
    <mergeCell ref="CI63:CJ63"/>
    <mergeCell ref="CK63:CL63"/>
    <mergeCell ref="CM63:CN63"/>
    <mergeCell ref="CE64:CF64"/>
    <mergeCell ref="CC58:CD58"/>
    <mergeCell ref="CE58:CF58"/>
    <mergeCell ref="CC60:CD60"/>
    <mergeCell ref="CE60:CF60"/>
    <mergeCell ref="CC62:CD62"/>
    <mergeCell ref="CO58:CP58"/>
    <mergeCell ref="CO61:CP61"/>
    <mergeCell ref="CC61:CD61"/>
    <mergeCell ref="CE61:CF61"/>
    <mergeCell ref="CI61:CJ61"/>
    <mergeCell ref="CK61:CL61"/>
    <mergeCell ref="CG58:CH58"/>
    <mergeCell ref="CK58:CL58"/>
    <mergeCell ref="CM58:CN58"/>
    <mergeCell ref="CQ58:CR58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I58:CJ58"/>
    <mergeCell ref="CQ61:CR61"/>
    <mergeCell ref="CG60:CH60"/>
    <mergeCell ref="CI60:CJ60"/>
    <mergeCell ref="CK60:CL60"/>
    <mergeCell ref="CM60:CN60"/>
    <mergeCell ref="CO60:CP60"/>
    <mergeCell ref="CQ60:CR60"/>
    <mergeCell ref="CG61:CH61"/>
    <mergeCell ref="CM61:CN61"/>
    <mergeCell ref="CM64:CN64"/>
    <mergeCell ref="CG62:CH62"/>
    <mergeCell ref="CO62:CP62"/>
    <mergeCell ref="CQ62:CR62"/>
    <mergeCell ref="CO63:CP63"/>
    <mergeCell ref="CQ63:CR63"/>
    <mergeCell ref="CI62:CJ62"/>
    <mergeCell ref="CG64:CH64"/>
    <mergeCell ref="CK62:CL62"/>
    <mergeCell ref="CM62:CN62"/>
    <mergeCell ref="CQ67:CR67"/>
    <mergeCell ref="CO64:CP64"/>
    <mergeCell ref="CQ64:CR64"/>
    <mergeCell ref="CG66:CH66"/>
    <mergeCell ref="CI66:CJ66"/>
    <mergeCell ref="CK66:CL66"/>
    <mergeCell ref="CM66:CN66"/>
    <mergeCell ref="CO66:CP66"/>
    <mergeCell ref="CI64:CJ64"/>
    <mergeCell ref="CK64:CL64"/>
    <mergeCell ref="CO68:CP68"/>
    <mergeCell ref="CQ68:CR68"/>
    <mergeCell ref="CE67:CF67"/>
    <mergeCell ref="CG67:CH67"/>
    <mergeCell ref="CI67:CJ67"/>
    <mergeCell ref="CE66:CF66"/>
    <mergeCell ref="CQ66:CR66"/>
    <mergeCell ref="CK67:CL67"/>
    <mergeCell ref="CM67:CN67"/>
    <mergeCell ref="CO67:CP67"/>
    <mergeCell ref="CE68:CF68"/>
    <mergeCell ref="CG68:CH68"/>
    <mergeCell ref="CI68:CJ68"/>
    <mergeCell ref="CK69:CL69"/>
    <mergeCell ref="CK68:CL68"/>
    <mergeCell ref="CM68:CN68"/>
    <mergeCell ref="CO70:CP70"/>
    <mergeCell ref="CQ70:CR70"/>
    <mergeCell ref="CM69:CN69"/>
    <mergeCell ref="CO69:CP69"/>
    <mergeCell ref="CQ69:CR69"/>
    <mergeCell ref="CC69:CD69"/>
    <mergeCell ref="CE69:CF69"/>
    <mergeCell ref="CG69:CH69"/>
    <mergeCell ref="CI69:CJ69"/>
    <mergeCell ref="CE70:CF70"/>
    <mergeCell ref="CG70:CH70"/>
    <mergeCell ref="CI70:CJ70"/>
    <mergeCell ref="CK71:CL71"/>
    <mergeCell ref="CK70:CL70"/>
    <mergeCell ref="CM70:CN70"/>
    <mergeCell ref="CO72:CP72"/>
    <mergeCell ref="CQ72:CR72"/>
    <mergeCell ref="CM71:CN71"/>
    <mergeCell ref="CO71:CP71"/>
    <mergeCell ref="CQ71:CR71"/>
    <mergeCell ref="CC71:CD71"/>
    <mergeCell ref="CE71:CF71"/>
    <mergeCell ref="CG71:CH71"/>
    <mergeCell ref="CI71:CJ71"/>
    <mergeCell ref="CE72:CF72"/>
    <mergeCell ref="CG72:CH72"/>
    <mergeCell ref="CI72:CJ72"/>
    <mergeCell ref="CK73:CL73"/>
    <mergeCell ref="CK72:CL72"/>
    <mergeCell ref="CM72:CN72"/>
    <mergeCell ref="CO74:CP74"/>
    <mergeCell ref="CQ74:CR74"/>
    <mergeCell ref="CM73:CN73"/>
    <mergeCell ref="CO73:CP73"/>
    <mergeCell ref="CQ73:CR73"/>
    <mergeCell ref="CC73:CD73"/>
    <mergeCell ref="CE73:CF73"/>
    <mergeCell ref="CG73:CH73"/>
    <mergeCell ref="CI73:CJ73"/>
    <mergeCell ref="CE74:CF74"/>
    <mergeCell ref="CG74:CH74"/>
    <mergeCell ref="CI74:CJ74"/>
    <mergeCell ref="CK76:CL76"/>
    <mergeCell ref="CK74:CL74"/>
    <mergeCell ref="CM74:CN74"/>
    <mergeCell ref="CM76:CN76"/>
    <mergeCell ref="CO76:CP76"/>
    <mergeCell ref="CQ76:CR76"/>
    <mergeCell ref="CC76:CD76"/>
    <mergeCell ref="CE76:CF76"/>
    <mergeCell ref="CG76:CH76"/>
    <mergeCell ref="CI76:CJ76"/>
    <mergeCell ref="CC86:CD86"/>
    <mergeCell ref="CE86:CF86"/>
    <mergeCell ref="CG86:CH86"/>
    <mergeCell ref="CI86:CJ86"/>
    <mergeCell ref="CK86:CL86"/>
    <mergeCell ref="CM86:CN86"/>
    <mergeCell ref="CO77:CP77"/>
    <mergeCell ref="CQ77:CR77"/>
    <mergeCell ref="CC77:CD77"/>
    <mergeCell ref="CE77:CF77"/>
    <mergeCell ref="CG77:CH77"/>
    <mergeCell ref="CI77:CJ77"/>
    <mergeCell ref="CK77:CL77"/>
    <mergeCell ref="CM77:CN77"/>
    <mergeCell ref="CO78:CP78"/>
    <mergeCell ref="CQ78:CR78"/>
    <mergeCell ref="CK78:CL78"/>
    <mergeCell ref="CM78:CN78"/>
    <mergeCell ref="CK80:CL80"/>
    <mergeCell ref="CM80:CN80"/>
    <mergeCell ref="CO80:CP80"/>
    <mergeCell ref="CQ80:CR80"/>
    <mergeCell ref="CC78:CD78"/>
    <mergeCell ref="CE78:CF78"/>
    <mergeCell ref="CG78:CH78"/>
    <mergeCell ref="CI78:CJ78"/>
    <mergeCell ref="CG80:CH80"/>
    <mergeCell ref="CI80:CJ80"/>
    <mergeCell ref="CC81:CD81"/>
    <mergeCell ref="CE81:CF81"/>
    <mergeCell ref="CG81:CH81"/>
    <mergeCell ref="CI81:CJ81"/>
    <mergeCell ref="CM81:CN81"/>
    <mergeCell ref="CO81:CP81"/>
    <mergeCell ref="CC80:CD80"/>
    <mergeCell ref="CO89:CP89"/>
    <mergeCell ref="CQ89:CR89"/>
    <mergeCell ref="CC89:CD89"/>
    <mergeCell ref="CE89:CF89"/>
    <mergeCell ref="CG89:CH89"/>
    <mergeCell ref="CI89:CJ89"/>
    <mergeCell ref="CK89:CL89"/>
    <mergeCell ref="CM89:CN89"/>
    <mergeCell ref="CO88:CP88"/>
    <mergeCell ref="CC88:CD88"/>
    <mergeCell ref="CE88:CF88"/>
    <mergeCell ref="CG88:CH88"/>
    <mergeCell ref="CQ79:CR79"/>
    <mergeCell ref="CC79:CD79"/>
    <mergeCell ref="CE79:CF79"/>
    <mergeCell ref="CG79:CH79"/>
    <mergeCell ref="CI79:CJ79"/>
    <mergeCell ref="CM79:CN79"/>
    <mergeCell ref="CO79:CP79"/>
    <mergeCell ref="CK79:CL79"/>
    <mergeCell ref="CK81:CL81"/>
    <mergeCell ref="CE80:CF80"/>
    <mergeCell ref="CK84:CL84"/>
    <mergeCell ref="CK82:CL82"/>
    <mergeCell ref="CQ88:CR88"/>
    <mergeCell ref="CQ81:CR81"/>
    <mergeCell ref="CO86:CP86"/>
    <mergeCell ref="CQ86:CR86"/>
    <mergeCell ref="CQ84:CR84"/>
    <mergeCell ref="CC84:CD84"/>
    <mergeCell ref="CQ85:CR85"/>
    <mergeCell ref="CC85:CD85"/>
    <mergeCell ref="CE85:CF85"/>
    <mergeCell ref="CG85:CH85"/>
    <mergeCell ref="CI85:CJ85"/>
    <mergeCell ref="CE84:CF84"/>
    <mergeCell ref="CG84:CH84"/>
    <mergeCell ref="CI84:CJ84"/>
    <mergeCell ref="CK92:CL92"/>
    <mergeCell ref="CO87:CP87"/>
    <mergeCell ref="CK90:CL90"/>
    <mergeCell ref="CM90:CN90"/>
    <mergeCell ref="CO90:CP90"/>
    <mergeCell ref="CM84:CN84"/>
    <mergeCell ref="CO84:CP84"/>
    <mergeCell ref="CM85:CN85"/>
    <mergeCell ref="CO85:CP85"/>
    <mergeCell ref="CI88:CJ88"/>
    <mergeCell ref="CK88:CL88"/>
    <mergeCell ref="CK87:CL87"/>
    <mergeCell ref="CM87:CN87"/>
    <mergeCell ref="CM88:CN88"/>
    <mergeCell ref="CC87:CD87"/>
    <mergeCell ref="CE87:CF87"/>
    <mergeCell ref="CG87:CH87"/>
    <mergeCell ref="CI87:CJ87"/>
    <mergeCell ref="CQ83:CR83"/>
    <mergeCell ref="CC83:CD83"/>
    <mergeCell ref="CE83:CF83"/>
    <mergeCell ref="CG83:CH83"/>
    <mergeCell ref="CI83:CJ83"/>
    <mergeCell ref="CK85:CL85"/>
    <mergeCell ref="CC82:CD82"/>
    <mergeCell ref="CE82:CF82"/>
    <mergeCell ref="CG82:CH82"/>
    <mergeCell ref="CI82:CJ82"/>
    <mergeCell ref="CQ90:CR90"/>
    <mergeCell ref="CC90:CD90"/>
    <mergeCell ref="CE90:CF90"/>
    <mergeCell ref="CG90:CH90"/>
    <mergeCell ref="CI90:CJ90"/>
    <mergeCell ref="CQ87:CR87"/>
    <mergeCell ref="CK83:CL83"/>
    <mergeCell ref="CM83:CN83"/>
    <mergeCell ref="CO83:CP83"/>
    <mergeCell ref="CM82:CN82"/>
    <mergeCell ref="CO82:CP82"/>
    <mergeCell ref="CQ82:CR82"/>
    <mergeCell ref="CO93:CP93"/>
    <mergeCell ref="CQ93:CR93"/>
    <mergeCell ref="CQ92:CR92"/>
    <mergeCell ref="CC92:CD92"/>
    <mergeCell ref="CE92:CF92"/>
    <mergeCell ref="CG92:CH92"/>
    <mergeCell ref="CI92:CJ92"/>
    <mergeCell ref="CM92:CN92"/>
    <mergeCell ref="CO92:CP92"/>
    <mergeCell ref="CE93:CF93"/>
    <mergeCell ref="CC93:CD93"/>
    <mergeCell ref="CG93:CH93"/>
    <mergeCell ref="CI93:CJ93"/>
    <mergeCell ref="CK94:CL94"/>
    <mergeCell ref="CK93:CL93"/>
    <mergeCell ref="CM93:CN93"/>
    <mergeCell ref="CO95:CP95"/>
    <mergeCell ref="CQ95:CR95"/>
    <mergeCell ref="CM94:CN94"/>
    <mergeCell ref="CO94:CP94"/>
    <mergeCell ref="CQ94:CR94"/>
    <mergeCell ref="CC94:CD94"/>
    <mergeCell ref="CE94:CF94"/>
    <mergeCell ref="CG94:CH94"/>
    <mergeCell ref="CI94:CJ94"/>
    <mergeCell ref="CC95:CD95"/>
    <mergeCell ref="CE95:CF95"/>
    <mergeCell ref="CG95:CH95"/>
    <mergeCell ref="CI95:CJ95"/>
    <mergeCell ref="CK95:CL95"/>
    <mergeCell ref="CM95:CN95"/>
    <mergeCell ref="CO97:CP97"/>
    <mergeCell ref="CQ97:CR97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C97:CD97"/>
    <mergeCell ref="CE97:CF97"/>
    <mergeCell ref="CG97:CH97"/>
    <mergeCell ref="CI97:CJ97"/>
    <mergeCell ref="CK97:CL97"/>
    <mergeCell ref="CM97:CN97"/>
    <mergeCell ref="CO99:CP99"/>
    <mergeCell ref="CQ99:CR99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C99:CD99"/>
    <mergeCell ref="CE99:CF99"/>
    <mergeCell ref="CG99:CH99"/>
    <mergeCell ref="CI99:CJ99"/>
    <mergeCell ref="CK99:CL99"/>
    <mergeCell ref="CM99:CN99"/>
    <mergeCell ref="CO101:CP101"/>
    <mergeCell ref="CQ101:CR101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C101:CD101"/>
    <mergeCell ref="CE101:CF101"/>
    <mergeCell ref="CG101:CH101"/>
    <mergeCell ref="CI101:CJ101"/>
    <mergeCell ref="CK101:CL101"/>
    <mergeCell ref="CM101:CN101"/>
    <mergeCell ref="CO103:CP103"/>
    <mergeCell ref="CQ103:CR103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C103:CD103"/>
    <mergeCell ref="CE103:CF103"/>
    <mergeCell ref="CG103:CH103"/>
    <mergeCell ref="CI103:CJ103"/>
    <mergeCell ref="CK103:CL103"/>
    <mergeCell ref="CM103:CN103"/>
    <mergeCell ref="CO105:CP105"/>
    <mergeCell ref="CQ105:CR105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C105:CD105"/>
    <mergeCell ref="CE105:CF105"/>
    <mergeCell ref="CG105:CH105"/>
    <mergeCell ref="CI105:CJ105"/>
    <mergeCell ref="CK105:CL105"/>
    <mergeCell ref="CM105:CN105"/>
    <mergeCell ref="CO107:CP107"/>
    <mergeCell ref="CQ107:CR107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C107:CD107"/>
    <mergeCell ref="CE107:CF107"/>
    <mergeCell ref="CG107:CH107"/>
    <mergeCell ref="CI107:CJ107"/>
    <mergeCell ref="CK107:CL107"/>
    <mergeCell ref="CM107:CN107"/>
    <mergeCell ref="CO112:CP112"/>
    <mergeCell ref="CQ112:CR112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C112:CD112"/>
    <mergeCell ref="CE112:CF112"/>
    <mergeCell ref="CG112:CH112"/>
    <mergeCell ref="CI112:CJ112"/>
    <mergeCell ref="CK112:CL112"/>
    <mergeCell ref="CM112:CN112"/>
    <mergeCell ref="CO114:CP114"/>
    <mergeCell ref="CQ114:CR114"/>
    <mergeCell ref="CC113:CD113"/>
    <mergeCell ref="CE113:CF113"/>
    <mergeCell ref="CG113:CH113"/>
    <mergeCell ref="CI113:CJ113"/>
    <mergeCell ref="CK113:CL113"/>
    <mergeCell ref="CM113:CN113"/>
    <mergeCell ref="CO113:CP113"/>
    <mergeCell ref="CQ113:CR113"/>
    <mergeCell ref="CC114:CD114"/>
    <mergeCell ref="CE114:CF114"/>
    <mergeCell ref="CG114:CH114"/>
    <mergeCell ref="CI114:CJ114"/>
    <mergeCell ref="CK114:CL114"/>
    <mergeCell ref="CM114:CN114"/>
    <mergeCell ref="CO115:CP115"/>
    <mergeCell ref="CQ115:CR115"/>
    <mergeCell ref="CC115:CD115"/>
    <mergeCell ref="CE115:CF115"/>
    <mergeCell ref="CG115:CH115"/>
    <mergeCell ref="CI115:CJ115"/>
    <mergeCell ref="CK115:CL115"/>
    <mergeCell ref="CM115:CN115"/>
    <mergeCell ref="CC91:CD91"/>
    <mergeCell ref="BE91:BF91"/>
    <mergeCell ref="CQ91:CR91"/>
    <mergeCell ref="CO91:CP91"/>
    <mergeCell ref="CM91:CN91"/>
    <mergeCell ref="CK91:CL91"/>
    <mergeCell ref="CI91:CJ91"/>
    <mergeCell ref="CG91:CH91"/>
    <mergeCell ref="BG91:BH91"/>
    <mergeCell ref="CE91:CF91"/>
    <mergeCell ref="CK109:CL109"/>
    <mergeCell ref="CM109:CN109"/>
    <mergeCell ref="CO109:CP109"/>
    <mergeCell ref="CG109:CH109"/>
    <mergeCell ref="BM109:BN109"/>
    <mergeCell ref="BO109:BP109"/>
    <mergeCell ref="CE109:CF109"/>
    <mergeCell ref="CI109:CJ109"/>
    <mergeCell ref="BE75:BF75"/>
    <mergeCell ref="BG75:BH75"/>
    <mergeCell ref="BI75:BJ75"/>
    <mergeCell ref="BK75:BL75"/>
    <mergeCell ref="BM75:BN75"/>
    <mergeCell ref="CQ109:CR109"/>
    <mergeCell ref="BQ109:BR109"/>
    <mergeCell ref="BS109:BT109"/>
    <mergeCell ref="BU109:BX109"/>
    <mergeCell ref="CC109:CD109"/>
    <mergeCell ref="BU110:BX110"/>
    <mergeCell ref="BQ110:BR110"/>
    <mergeCell ref="BI110:BJ110"/>
    <mergeCell ref="BK110:BL110"/>
    <mergeCell ref="BM110:BN110"/>
    <mergeCell ref="AY75:BA75"/>
    <mergeCell ref="BO75:BP75"/>
    <mergeCell ref="BQ75:BR75"/>
    <mergeCell ref="BS75:BT75"/>
    <mergeCell ref="BB75:BD75"/>
    <mergeCell ref="X111:Z111"/>
    <mergeCell ref="AA111:AC111"/>
    <mergeCell ref="AD111:AF111"/>
    <mergeCell ref="AG111:AI111"/>
    <mergeCell ref="AY110:BA110"/>
    <mergeCell ref="BB110:BD110"/>
    <mergeCell ref="X110:Z110"/>
    <mergeCell ref="AP110:AR110"/>
    <mergeCell ref="AM111:AO111"/>
    <mergeCell ref="AP111:AR111"/>
    <mergeCell ref="BO110:BP110"/>
    <mergeCell ref="BS111:BT111"/>
    <mergeCell ref="AJ111:AL111"/>
    <mergeCell ref="BG110:BH110"/>
    <mergeCell ref="AV111:AX111"/>
    <mergeCell ref="AY111:BA111"/>
    <mergeCell ref="BE110:BF110"/>
    <mergeCell ref="BS110:BT110"/>
    <mergeCell ref="BU111:BX111"/>
    <mergeCell ref="BB111:BD111"/>
    <mergeCell ref="BE111:BF111"/>
    <mergeCell ref="BG111:BH111"/>
    <mergeCell ref="BI111:BJ111"/>
    <mergeCell ref="BK111:BL111"/>
    <mergeCell ref="BM111:BN111"/>
    <mergeCell ref="BO111:BP111"/>
    <mergeCell ref="BQ111:BR111"/>
  </mergeCells>
  <conditionalFormatting sqref="AY116:AY118 AV116:AV118 AS116:AS118 AP116:AP118 AM116:AM118 AG116:AG118 AM114 AP114 AS114 AV114 AY114 AJ114 AJ116:AJ118 BB116:BB118 BU115 AJ122 AM69:AY70 BS73 BM73 BO73 BQ73 BS68 BM68 BO68 BQ68 BH69 BI67:BI69 BG67:BG69 BG70:BI70 BM69:BT70 AV102:AX102 BB114 BK67:BK70 AA67:AA68 AD67:AD68 BE67:BE70 BM67:BT67 X67:X68 BE114:BE118 AD114:AD118 X114:X118 AA114:AA118 BG73 BI73 BB69:BB72 BG56:BG57 BI56:BI57 BM56 BO56 BQ56 BS56 BE107 AD107 X107 AA107 BI118 BI94:BI100 BM94:BM100 BO94:BO100 BQ94:BQ100 BS94:BS100 BG94:BG100 BB95:BB100 BG114:BG116 BI114:BI116 BK114:BK116 BM114:BM116 BO114:BO118 BQ114:BQ118 BS114:BS118 BG107 BI107 BK107 BM107 BO107 BQ107 BS107 AM64:AY64 AM58:AY60 BK64:BK65 BK56:BK60 AA64:AA65 AA56:AA60 AD64:AD65 AD56:AD60 BE64:BE65 BE56:BE60 X64:X65 X56:X60 BM64:BT64 BM57:BT60 BG64:BI64 BG58:BI60 BB64:BB65 BB58:BB60 BK118 BM118 CI78:CI79 CE84:CF84 BG118 AA102:AA103 X102:X103 AD102:AD103 BE102:BE103 BG102:BG103 BI102:BI103 BK102:BK103 BM102:BM103 BO102:BO103 BQ102:BQ103 BS102:BS103 CC102:CC103 CE102:CE103 CG102:CG103 CI102:CI103 CK102:CK103 CM102:CM103 CO102:CO103 CQ102:CQ103 BS122 BQ122 BO122 BM122 BG122 BI122 AM122:AY122 BY121:BZ122 BE122 BK122 BB122 CE87:CR87 CE82:CR82 CO84:CR84 CI81:CI83 CE78:CG83 CK78:CR83 CI88:CI100 CE88:CG93 CK88:CR93 BK73:BK75 BK94:BK100 AA73:AA75 AA94:AA100 AD73:AD75 AD94:AD100 BE73:BE75 BE94:BE100 X73:X75 X94:X100 BM74:BT74 BG74:BI74 CI73:CI76 CC73:CC76 CK74:CR76 CE74:CG76 AM65 AP65 AS65 AV65 AY65 BG65 BI65 BM65 BO65 BQ65 BS65 BG75 BI75 BM75 BO75 BQ75 BS75 BB74:BB75 AM74:AM75 CI85:CI86 CC78:CC100 CK85:CR86 CE85:CG86 BE109 BG110:BG111 BI111 BM111 BO111 BQ111 BS111 BK111 BE111 BB111 X111 AD111 AA111 CE111 CG111 CK111 CM111 CO111 CQ111 CI111 CC111">
    <cfRule type="cellIs" priority="272" dxfId="142" operator="equal" stopIfTrue="1">
      <formula>0</formula>
    </cfRule>
  </conditionalFormatting>
  <conditionalFormatting sqref="AM100 AP100 AS100 AV100 AY100 AJ100 AM95:AY99">
    <cfRule type="cellIs" priority="245" dxfId="142" operator="equal" stopIfTrue="1">
      <formula>0</formula>
    </cfRule>
  </conditionalFormatting>
  <conditionalFormatting sqref="AA101 X101 AD101">
    <cfRule type="cellIs" priority="244" dxfId="142" operator="equal" stopIfTrue="1">
      <formula>0</formula>
    </cfRule>
  </conditionalFormatting>
  <conditionalFormatting sqref="BK71 BE71 BM71:BT71 BG71:BI71 AM71:AY71 AM72:AO72">
    <cfRule type="cellIs" priority="236" dxfId="142" operator="equal" stopIfTrue="1">
      <formula>0</formula>
    </cfRule>
  </conditionalFormatting>
  <conditionalFormatting sqref="BK72 BE72 BM72:BT72 BG72:BH72 AP72:AY72">
    <cfRule type="cellIs" priority="235" dxfId="142" operator="equal" stopIfTrue="1">
      <formula>0</formula>
    </cfRule>
  </conditionalFormatting>
  <conditionalFormatting sqref="AG68:BD68">
    <cfRule type="cellIs" priority="229" dxfId="142" operator="equal" stopIfTrue="1">
      <formula>0</formula>
    </cfRule>
  </conditionalFormatting>
  <conditionalFormatting sqref="AG56:BD56">
    <cfRule type="cellIs" priority="228" dxfId="142" operator="equal" stopIfTrue="1">
      <formula>0</formula>
    </cfRule>
  </conditionalFormatting>
  <conditionalFormatting sqref="AG94:BD94">
    <cfRule type="cellIs" priority="232" dxfId="142" operator="equal" stopIfTrue="1">
      <formula>0</formula>
    </cfRule>
  </conditionalFormatting>
  <conditionalFormatting sqref="AG57:BD57">
    <cfRule type="cellIs" priority="231" dxfId="142" operator="equal" stopIfTrue="1">
      <formula>0</formula>
    </cfRule>
  </conditionalFormatting>
  <conditionalFormatting sqref="AG67:BD67">
    <cfRule type="cellIs" priority="230" dxfId="142" operator="equal" stopIfTrue="1">
      <formula>0</formula>
    </cfRule>
  </conditionalFormatting>
  <conditionalFormatting sqref="BB105 BG105:BI105 BM105:BT105 BE105 AD105 X105 BK105 AA105">
    <cfRule type="cellIs" priority="222" dxfId="142" operator="equal" stopIfTrue="1">
      <formula>0</formula>
    </cfRule>
  </conditionalFormatting>
  <conditionalFormatting sqref="AG103:BD103">
    <cfRule type="cellIs" priority="218" dxfId="142" operator="equal" stopIfTrue="1">
      <formula>0</formula>
    </cfRule>
  </conditionalFormatting>
  <conditionalFormatting sqref="BB104 BG104:BI104 BM104:BT104 AM104:AY104 BE104 AD104 X104 BK104 AA104 AM105:AO105">
    <cfRule type="cellIs" priority="221" dxfId="142" operator="equal" stopIfTrue="1">
      <formula>0</formula>
    </cfRule>
  </conditionalFormatting>
  <conditionalFormatting sqref="AP105:AY105">
    <cfRule type="cellIs" priority="220" dxfId="142" operator="equal" stopIfTrue="1">
      <formula>0</formula>
    </cfRule>
  </conditionalFormatting>
  <conditionalFormatting sqref="BG108 BI108 BM108 BO108 BQ108 BS108 BK108 BE108">
    <cfRule type="cellIs" priority="213" dxfId="142" operator="equal" stopIfTrue="1">
      <formula>0</formula>
    </cfRule>
  </conditionalFormatting>
  <conditionalFormatting sqref="BG112 BI112 BM112 BO112 BQ112 BS112 BK112 BE112">
    <cfRule type="cellIs" priority="211" dxfId="142" operator="equal" stopIfTrue="1">
      <formula>0</formula>
    </cfRule>
  </conditionalFormatting>
  <conditionalFormatting sqref="BB106 BG106:BI106 BM106:BT106 AM106:AY106 BE106 AD106 X106 BK106 AA106">
    <cfRule type="cellIs" priority="210" dxfId="142" operator="equal" stopIfTrue="1">
      <formula>0</formula>
    </cfRule>
  </conditionalFormatting>
  <conditionalFormatting sqref="AG107:BD107">
    <cfRule type="cellIs" priority="209" dxfId="142" operator="equal" stopIfTrue="1">
      <formula>0</formula>
    </cfRule>
  </conditionalFormatting>
  <conditionalFormatting sqref="AG101:BD101">
    <cfRule type="cellIs" priority="207" dxfId="142" operator="equal" stopIfTrue="1">
      <formula>0</formula>
    </cfRule>
  </conditionalFormatting>
  <conditionalFormatting sqref="BE101 BG101 BI101 BK101 BM101 BO101 BQ101 BS101">
    <cfRule type="cellIs" priority="205" dxfId="142" operator="equal" stopIfTrue="1">
      <formula>0</formula>
    </cfRule>
  </conditionalFormatting>
  <conditionalFormatting sqref="AM66:AY66 X66 BB66 BG66:BI66 BM66:BT66 BE66 AD66 AA66 BK66">
    <cfRule type="cellIs" priority="190" dxfId="142" operator="equal" stopIfTrue="1">
      <formula>0</formula>
    </cfRule>
  </conditionalFormatting>
  <conditionalFormatting sqref="AM113 AP113 AS113 AV113 AY113 AJ113 AG113 BB113 BG113 BI113 BM113 BO113 BQ113 BS113 BK113 BE113 AD113 X113 AA113">
    <cfRule type="cellIs" priority="183" dxfId="142" operator="equal" stopIfTrue="1">
      <formula>0</formula>
    </cfRule>
  </conditionalFormatting>
  <conditionalFormatting sqref="BI117 BK117">
    <cfRule type="cellIs" priority="161" dxfId="142" operator="equal" stopIfTrue="1">
      <formula>0</formula>
    </cfRule>
  </conditionalFormatting>
  <conditionalFormatting sqref="X112 AD112">
    <cfRule type="cellIs" priority="149" dxfId="142" operator="equal" stopIfTrue="1">
      <formula>0</formula>
    </cfRule>
  </conditionalFormatting>
  <conditionalFormatting sqref="AP111 AS111 AV111 AY111">
    <cfRule type="cellIs" priority="145" dxfId="142" operator="equal" stopIfTrue="1">
      <formula>0</formula>
    </cfRule>
  </conditionalFormatting>
  <conditionalFormatting sqref="X108 AD108">
    <cfRule type="cellIs" priority="148" dxfId="142" operator="equal" stopIfTrue="1">
      <formula>0</formula>
    </cfRule>
  </conditionalFormatting>
  <conditionalFormatting sqref="AM111">
    <cfRule type="cellIs" priority="143" dxfId="142" operator="equal" stopIfTrue="1">
      <formula>0</formula>
    </cfRule>
  </conditionalFormatting>
  <conditionalFormatting sqref="AM112:AO112">
    <cfRule type="cellIs" priority="142" dxfId="142" operator="equal" stopIfTrue="1">
      <formula>0</formula>
    </cfRule>
  </conditionalFormatting>
  <conditionalFormatting sqref="AP108:AY108 BB108">
    <cfRule type="cellIs" priority="141" dxfId="142" operator="equal" stopIfTrue="1">
      <formula>0</formula>
    </cfRule>
  </conditionalFormatting>
  <conditionalFormatting sqref="AP112:AY112 BB112">
    <cfRule type="cellIs" priority="144" dxfId="142" operator="equal" stopIfTrue="1">
      <formula>0</formula>
    </cfRule>
  </conditionalFormatting>
  <conditionalFormatting sqref="AM108:AO108">
    <cfRule type="cellIs" priority="140" dxfId="142" operator="equal" stopIfTrue="1">
      <formula>0</formula>
    </cfRule>
  </conditionalFormatting>
  <conditionalFormatting sqref="AA108">
    <cfRule type="cellIs" priority="133" dxfId="142" operator="equal" stopIfTrue="1">
      <formula>0</formula>
    </cfRule>
  </conditionalFormatting>
  <conditionalFormatting sqref="AA112">
    <cfRule type="cellIs" priority="134" dxfId="142" operator="equal" stopIfTrue="1">
      <formula>0</formula>
    </cfRule>
  </conditionalFormatting>
  <conditionalFormatting sqref="BI72:BJ72">
    <cfRule type="cellIs" priority="131" dxfId="142" operator="equal" stopIfTrue="1">
      <formula>0</formula>
    </cfRule>
  </conditionalFormatting>
  <conditionalFormatting sqref="AD69:AD72 X69:X72 AA69:AA72">
    <cfRule type="cellIs" priority="129" dxfId="142" operator="equal" stopIfTrue="1">
      <formula>0</formula>
    </cfRule>
  </conditionalFormatting>
  <conditionalFormatting sqref="AM63:AO63 X63 BB63 BG63:BI63 BM63:BT63 BE63 AD63 AA63 BK63 AY63">
    <cfRule type="cellIs" priority="115" dxfId="142" operator="equal" stopIfTrue="1">
      <formula>0</formula>
    </cfRule>
  </conditionalFormatting>
  <conditionalFormatting sqref="AM61:AO61 X61 BB61 BG61:BI61 BM61:BT61 BE61 AD61 AA61 BK61 AY61">
    <cfRule type="cellIs" priority="114" dxfId="142" operator="equal" stopIfTrue="1">
      <formula>0</formula>
    </cfRule>
  </conditionalFormatting>
  <conditionalFormatting sqref="AP62:AX62">
    <cfRule type="cellIs" priority="110" dxfId="142" operator="equal" stopIfTrue="1">
      <formula>0</formula>
    </cfRule>
  </conditionalFormatting>
  <conditionalFormatting sqref="AP61:AX61">
    <cfRule type="cellIs" priority="113" dxfId="142" operator="equal" stopIfTrue="1">
      <formula>0</formula>
    </cfRule>
  </conditionalFormatting>
  <conditionalFormatting sqref="AP63:AX63">
    <cfRule type="cellIs" priority="112" dxfId="142" operator="equal" stopIfTrue="1">
      <formula>0</formula>
    </cfRule>
  </conditionalFormatting>
  <conditionalFormatting sqref="AM62:AO62 X62 BB62 BG62:BI62 BM62:BT62 BE62 AD62 AA62 BK62 AY62">
    <cfRule type="cellIs" priority="111" dxfId="142" operator="equal" stopIfTrue="1">
      <formula>0</formula>
    </cfRule>
  </conditionalFormatting>
  <conditionalFormatting sqref="CQ73 CK73 CM73 CO73 CQ68 CK68 CM68 CO68 CF69 CG67:CG69 CE67:CE69 CE70:CG70 CK69:CR70 CI67:CI70 CC67:CC70 CK67:CR67 CC114 CE73 CG73 CC107 CG94:CG100 CK94:CK100 CM94:CM100 CO94:CO100 CQ94:CQ100 CE94:CE100 CE107 CG107 CI107 CK107 CM107 CO107 CQ107 CI64:CI65 CI58:CI60 CC64:CC65 CC58:CC60 CK64:CR65 CK58:CR60 CE64:CG65 CE58:CG60 CE114 CG114 CI114 CK114 CM114 CO114 CQ114">
    <cfRule type="cellIs" priority="104" dxfId="142" operator="equal" stopIfTrue="1">
      <formula>0</formula>
    </cfRule>
  </conditionalFormatting>
  <conditionalFormatting sqref="CI71 CC71 CK71:CR71 CE71:CG71">
    <cfRule type="cellIs" priority="103" dxfId="142" operator="equal" stopIfTrue="1">
      <formula>0</formula>
    </cfRule>
  </conditionalFormatting>
  <conditionalFormatting sqref="CI72 CC72 CK72:CR72 CE72:CF72">
    <cfRule type="cellIs" priority="102" dxfId="142" operator="equal" stopIfTrue="1">
      <formula>0</formula>
    </cfRule>
  </conditionalFormatting>
  <conditionalFormatting sqref="CE105:CG105 CK105:CR105 CC105 CI105">
    <cfRule type="cellIs" priority="101" dxfId="142" operator="equal" stopIfTrue="1">
      <formula>0</formula>
    </cfRule>
  </conditionalFormatting>
  <conditionalFormatting sqref="CE104:CG104 CK104:CR104 CC104 CI104">
    <cfRule type="cellIs" priority="100" dxfId="142" operator="equal" stopIfTrue="1">
      <formula>0</formula>
    </cfRule>
  </conditionalFormatting>
  <conditionalFormatting sqref="CE108 CG108 CK108 CM108 CO108 CQ108 CI108 CC108">
    <cfRule type="cellIs" priority="99" dxfId="142" operator="equal" stopIfTrue="1">
      <formula>0</formula>
    </cfRule>
  </conditionalFormatting>
  <conditionalFormatting sqref="CE112 CG112 CK112 CM112 CO112 CQ112 CI112 CC112">
    <cfRule type="cellIs" priority="98" dxfId="142" operator="equal" stopIfTrue="1">
      <formula>0</formula>
    </cfRule>
  </conditionalFormatting>
  <conditionalFormatting sqref="CE106:CG106 CK106:CR106 CC106 CI106">
    <cfRule type="cellIs" priority="97" dxfId="142" operator="equal" stopIfTrue="1">
      <formula>0</formula>
    </cfRule>
  </conditionalFormatting>
  <conditionalFormatting sqref="CC101 CE101 CG101 CI101 CK101 CM101 CO101 CQ101">
    <cfRule type="cellIs" priority="96" dxfId="142" operator="equal" stopIfTrue="1">
      <formula>0</formula>
    </cfRule>
  </conditionalFormatting>
  <conditionalFormatting sqref="CC86 CE86:CG86 CI86:CR86">
    <cfRule type="cellIs" priority="94" dxfId="142" operator="equal" stopIfTrue="1">
      <formula>0</formula>
    </cfRule>
  </conditionalFormatting>
  <conditionalFormatting sqref="CE66:CG66 CK66:CR66 CC66 CI66">
    <cfRule type="cellIs" priority="95" dxfId="142" operator="equal" stopIfTrue="1">
      <formula>0</formula>
    </cfRule>
  </conditionalFormatting>
  <conditionalFormatting sqref="CE113 CG113 CK113 CM113 CO113 CQ113 CI113 CC113">
    <cfRule type="cellIs" priority="92" dxfId="142" operator="equal" stopIfTrue="1">
      <formula>0</formula>
    </cfRule>
  </conditionalFormatting>
  <conditionalFormatting sqref="CE77:CF77 CO77:CR77 CC77">
    <cfRule type="cellIs" priority="91" dxfId="142" operator="equal" stopIfTrue="1">
      <formula>0</formula>
    </cfRule>
  </conditionalFormatting>
  <conditionalFormatting sqref="CG72:CH72">
    <cfRule type="cellIs" priority="85" dxfId="142" operator="equal" stopIfTrue="1">
      <formula>0</formula>
    </cfRule>
  </conditionalFormatting>
  <conditionalFormatting sqref="CE89:CG89 CC89 CI89 CK89:CR89">
    <cfRule type="cellIs" priority="80" dxfId="142" operator="equal" stopIfTrue="1">
      <formula>0</formula>
    </cfRule>
  </conditionalFormatting>
  <conditionalFormatting sqref="CI89 CC89 CE89:CG89 CK89:CR89">
    <cfRule type="cellIs" priority="79" dxfId="142" operator="equal" stopIfTrue="1">
      <formula>0</formula>
    </cfRule>
  </conditionalFormatting>
  <conditionalFormatting sqref="CE63:CG63 CK63:CR63 CC63 CI63">
    <cfRule type="cellIs" priority="76" dxfId="142" operator="equal" stopIfTrue="1">
      <formula>0</formula>
    </cfRule>
  </conditionalFormatting>
  <conditionalFormatting sqref="CE61:CG61 CK61:CR61 CC61 CI61">
    <cfRule type="cellIs" priority="75" dxfId="142" operator="equal" stopIfTrue="1">
      <formula>0</formula>
    </cfRule>
  </conditionalFormatting>
  <conditionalFormatting sqref="CE62:CG62 CK62:CR62 CC62 CI62">
    <cfRule type="cellIs" priority="74" dxfId="142" operator="equal" stopIfTrue="1">
      <formula>0</formula>
    </cfRule>
  </conditionalFormatting>
  <conditionalFormatting sqref="CI80:CJ80">
    <cfRule type="cellIs" priority="72" dxfId="142" operator="equal" stopIfTrue="1">
      <formula>0</formula>
    </cfRule>
  </conditionalFormatting>
  <conditionalFormatting sqref="CC115 CE115 CG115 CI115 CK115 CM115 CO115 CQ115">
    <cfRule type="cellIs" priority="71" dxfId="142" operator="equal" stopIfTrue="1">
      <formula>0</formula>
    </cfRule>
  </conditionalFormatting>
  <conditionalFormatting sqref="BM117">
    <cfRule type="cellIs" priority="69" dxfId="142" operator="equal" stopIfTrue="1">
      <formula>0</formula>
    </cfRule>
  </conditionalFormatting>
  <conditionalFormatting sqref="CG84:CJ84">
    <cfRule type="cellIs" priority="63" dxfId="142" operator="equal" stopIfTrue="1">
      <formula>0</formula>
    </cfRule>
  </conditionalFormatting>
  <conditionalFormatting sqref="CG84:CH84">
    <cfRule type="cellIs" priority="62" dxfId="142" operator="equal" stopIfTrue="1">
      <formula>0</formula>
    </cfRule>
  </conditionalFormatting>
  <conditionalFormatting sqref="CG84:CH84">
    <cfRule type="cellIs" priority="61" dxfId="142" operator="equal" stopIfTrue="1">
      <formula>0</formula>
    </cfRule>
  </conditionalFormatting>
  <conditionalFormatting sqref="CI84:CJ84">
    <cfRule type="cellIs" priority="60" dxfId="142" operator="equal" stopIfTrue="1">
      <formula>0</formula>
    </cfRule>
  </conditionalFormatting>
  <conditionalFormatting sqref="CI84:CJ84">
    <cfRule type="cellIs" priority="59" dxfId="142" operator="equal" stopIfTrue="1">
      <formula>0</formula>
    </cfRule>
  </conditionalFormatting>
  <conditionalFormatting sqref="CI84:CJ84">
    <cfRule type="cellIs" priority="45" dxfId="142" operator="equal" stopIfTrue="1">
      <formula>0</formula>
    </cfRule>
  </conditionalFormatting>
  <conditionalFormatting sqref="CI84:CJ84">
    <cfRule type="cellIs" priority="44" dxfId="142" operator="equal" stopIfTrue="1">
      <formula>0</formula>
    </cfRule>
  </conditionalFormatting>
  <conditionalFormatting sqref="CK77:CN77">
    <cfRule type="cellIs" priority="56" dxfId="142" operator="equal" stopIfTrue="1">
      <formula>0</formula>
    </cfRule>
  </conditionalFormatting>
  <conditionalFormatting sqref="CG77:CJ77">
    <cfRule type="cellIs" priority="55" dxfId="142" operator="equal" stopIfTrue="1">
      <formula>0</formula>
    </cfRule>
  </conditionalFormatting>
  <conditionalFormatting sqref="BG117">
    <cfRule type="cellIs" priority="51" dxfId="142" operator="equal" stopIfTrue="1">
      <formula>0</formula>
    </cfRule>
  </conditionalFormatting>
  <conditionalFormatting sqref="CI84:CN84">
    <cfRule type="cellIs" priority="50" dxfId="142" operator="equal" stopIfTrue="1">
      <formula>0</formula>
    </cfRule>
  </conditionalFormatting>
  <conditionalFormatting sqref="CK84:CL84">
    <cfRule type="cellIs" priority="49" dxfId="142" operator="equal" stopIfTrue="1">
      <formula>0</formula>
    </cfRule>
  </conditionalFormatting>
  <conditionalFormatting sqref="CK84:CL84">
    <cfRule type="cellIs" priority="48" dxfId="142" operator="equal" stopIfTrue="1">
      <formula>0</formula>
    </cfRule>
  </conditionalFormatting>
  <conditionalFormatting sqref="CM84:CN84">
    <cfRule type="cellIs" priority="47" dxfId="142" operator="equal" stopIfTrue="1">
      <formula>0</formula>
    </cfRule>
  </conditionalFormatting>
  <conditionalFormatting sqref="CM84:CN84">
    <cfRule type="cellIs" priority="46" dxfId="142" operator="equal" stopIfTrue="1">
      <formula>0</formula>
    </cfRule>
  </conditionalFormatting>
  <conditionalFormatting sqref="CK84:CL84">
    <cfRule type="cellIs" priority="43" dxfId="142" operator="equal" stopIfTrue="1">
      <formula>0</formula>
    </cfRule>
  </conditionalFormatting>
  <conditionalFormatting sqref="CK84:CL84">
    <cfRule type="cellIs" priority="42" dxfId="142" operator="equal" stopIfTrue="1">
      <formula>0</formula>
    </cfRule>
  </conditionalFormatting>
  <conditionalFormatting sqref="CI84:CJ84">
    <cfRule type="cellIs" priority="41" dxfId="142" operator="equal" stopIfTrue="1">
      <formula>0</formula>
    </cfRule>
  </conditionalFormatting>
  <conditionalFormatting sqref="CI84:CJ84">
    <cfRule type="cellIs" priority="40" dxfId="142" operator="equal" stopIfTrue="1">
      <formula>0</formula>
    </cfRule>
  </conditionalFormatting>
  <conditionalFormatting sqref="CI84:CJ84">
    <cfRule type="cellIs" priority="39" dxfId="142" operator="equal" stopIfTrue="1">
      <formula>0</formula>
    </cfRule>
  </conditionalFormatting>
  <conditionalFormatting sqref="CI84:CJ84">
    <cfRule type="cellIs" priority="38" dxfId="142" operator="equal" stopIfTrue="1">
      <formula>0</formula>
    </cfRule>
  </conditionalFormatting>
  <conditionalFormatting sqref="BG109 BI109:BI110 BM109:BM110 BO109:BO110 BQ109:BQ110 BS109:BS110 BK109:BK110">
    <cfRule type="cellIs" priority="35" dxfId="142" operator="equal" stopIfTrue="1">
      <formula>0</formula>
    </cfRule>
  </conditionalFormatting>
  <conditionalFormatting sqref="X109:X110 AD109:AD110">
    <cfRule type="cellIs" priority="34" dxfId="142" operator="equal" stopIfTrue="1">
      <formula>0</formula>
    </cfRule>
  </conditionalFormatting>
  <conditionalFormatting sqref="AA109:AA110">
    <cfRule type="cellIs" priority="31" dxfId="142" operator="equal" stopIfTrue="1">
      <formula>0</formula>
    </cfRule>
  </conditionalFormatting>
  <conditionalFormatting sqref="AP109:AY109 BB109:BB110 AP110 AS110 AV110 AY110">
    <cfRule type="cellIs" priority="33" dxfId="142" operator="equal" stopIfTrue="1">
      <formula>0</formula>
    </cfRule>
  </conditionalFormatting>
  <conditionalFormatting sqref="AM109:AO109 AM110">
    <cfRule type="cellIs" priority="32" dxfId="142" operator="equal" stopIfTrue="1">
      <formula>0</formula>
    </cfRule>
  </conditionalFormatting>
  <conditionalFormatting sqref="CE109:CE110 CG109:CG110 CK109:CK110 CM109:CM110 CO109:CO110 CQ109:CQ110 CI109:CI110 CC109:CC110">
    <cfRule type="cellIs" priority="30" dxfId="142" operator="equal" stopIfTrue="1">
      <formula>0</formula>
    </cfRule>
  </conditionalFormatting>
  <conditionalFormatting sqref="AP74:AP75 AS74:AS75 AV74:AV75 AY74:AY75">
    <cfRule type="cellIs" priority="27" dxfId="142" operator="equal" stopIfTrue="1">
      <formula>0</formula>
    </cfRule>
  </conditionalFormatting>
  <conditionalFormatting sqref="AJ80:AL80 AJ77:AJ78 AM88:AY88 BB91:BB93 AM91:AM93 AP91:AP93 AS91:AS93 AV91:AV93 AY91:AY93 AM86:AY86 BB76:BB80 BB83:BB87 AA83:AA88 X83:X88 AD83:AD88 BG84:BI88 BM83:BT88 BE83:BE88 BK83:BK86">
    <cfRule type="cellIs" priority="25" dxfId="143" operator="equal">
      <formula>0</formula>
    </cfRule>
  </conditionalFormatting>
  <conditionalFormatting sqref="BB88">
    <cfRule type="cellIs" priority="20" dxfId="143" operator="equal">
      <formula>0</formula>
    </cfRule>
  </conditionalFormatting>
  <conditionalFormatting sqref="AJ81:AY81 BB81">
    <cfRule type="cellIs" priority="24" dxfId="143" operator="equal">
      <formula>0</formula>
    </cfRule>
  </conditionalFormatting>
  <conditionalFormatting sqref="AM82:AY82 BB82">
    <cfRule type="cellIs" priority="23" dxfId="143" operator="equal">
      <formula>0</formula>
    </cfRule>
  </conditionalFormatting>
  <conditionalFormatting sqref="AM87:AY87">
    <cfRule type="cellIs" priority="19" dxfId="143" operator="equal">
      <formula>0</formula>
    </cfRule>
  </conditionalFormatting>
  <conditionalFormatting sqref="AV90:AY90 BB90">
    <cfRule type="cellIs" priority="22" dxfId="143" operator="equal">
      <formula>0</formula>
    </cfRule>
  </conditionalFormatting>
  <conditionalFormatting sqref="AV89:AY89 BB89">
    <cfRule type="cellIs" priority="21" dxfId="143" operator="equal">
      <formula>0</formula>
    </cfRule>
  </conditionalFormatting>
  <conditionalFormatting sqref="AM89:AU90">
    <cfRule type="cellIs" priority="18" dxfId="143" operator="equal">
      <formula>0</formula>
    </cfRule>
  </conditionalFormatting>
  <conditionalFormatting sqref="AV83:AY83 AM83:AS83">
    <cfRule type="cellIs" priority="17" dxfId="142" operator="equal" stopIfTrue="1">
      <formula>0</formula>
    </cfRule>
  </conditionalFormatting>
  <conditionalFormatting sqref="AM76:AR77 AV76:AY77 AM78:AY80">
    <cfRule type="cellIs" priority="16" dxfId="142" operator="equal" stopIfTrue="1">
      <formula>0</formula>
    </cfRule>
  </conditionalFormatting>
  <conditionalFormatting sqref="AS76:AS77">
    <cfRule type="cellIs" priority="15" dxfId="142" operator="equal" stopIfTrue="1">
      <formula>0</formula>
    </cfRule>
  </conditionalFormatting>
  <conditionalFormatting sqref="AM84:AY85">
    <cfRule type="cellIs" priority="14" dxfId="142" operator="equal" stopIfTrue="1">
      <formula>0</formula>
    </cfRule>
  </conditionalFormatting>
  <conditionalFormatting sqref="AD91:AD93 X91:X93 AA91:AA93 AD76:AD80 AA76:AA80 X76:X80">
    <cfRule type="cellIs" priority="11" dxfId="143" operator="equal">
      <formula>0</formula>
    </cfRule>
  </conditionalFormatting>
  <conditionalFormatting sqref="AA81 X81 AD81">
    <cfRule type="cellIs" priority="10" dxfId="143" operator="equal">
      <formula>0</formula>
    </cfRule>
  </conditionalFormatting>
  <conditionalFormatting sqref="AA82 X82 AD82">
    <cfRule type="cellIs" priority="9" dxfId="143" operator="equal">
      <formula>0</formula>
    </cfRule>
  </conditionalFormatting>
  <conditionalFormatting sqref="AD90 X90 AA90">
    <cfRule type="cellIs" priority="8" dxfId="143" operator="equal">
      <formula>0</formula>
    </cfRule>
  </conditionalFormatting>
  <conditionalFormatting sqref="AD89 X89 AA89">
    <cfRule type="cellIs" priority="7" dxfId="143" operator="equal">
      <formula>0</formula>
    </cfRule>
  </conditionalFormatting>
  <conditionalFormatting sqref="BG76:BI80 BG91:BG93 BI91:BI93 BM91:BM93 BO91:BO93 BQ91:BQ93 BS91:BS93 BG83 BI83 BK88:BK93 BE91:BE93 BE76:BE80 BK76:BK80 BM76:BT80">
    <cfRule type="cellIs" priority="6" dxfId="143" operator="equal">
      <formula>0</formula>
    </cfRule>
  </conditionalFormatting>
  <conditionalFormatting sqref="BE81 BK81 BG81:BI81 BM81:BT81">
    <cfRule type="cellIs" priority="5" dxfId="143" operator="equal">
      <formula>0</formula>
    </cfRule>
  </conditionalFormatting>
  <conditionalFormatting sqref="BE82 BK82 BG82:BI82 BM82:BT82">
    <cfRule type="cellIs" priority="4" dxfId="143" operator="equal">
      <formula>0</formula>
    </cfRule>
  </conditionalFormatting>
  <conditionalFormatting sqref="BE90 BM90:BT90 BG90:BI90">
    <cfRule type="cellIs" priority="3" dxfId="143" operator="equal">
      <formula>0</formula>
    </cfRule>
  </conditionalFormatting>
  <conditionalFormatting sqref="BE89 BM89:BT89 BG89:BI89">
    <cfRule type="cellIs" priority="2" dxfId="143" operator="equal">
      <formula>0</formula>
    </cfRule>
  </conditionalFormatting>
  <conditionalFormatting sqref="BK87">
    <cfRule type="cellIs" priority="1" dxfId="143" operator="equal">
      <formula>0</formula>
    </cfRule>
  </conditionalFormatting>
  <printOptions/>
  <pageMargins left="0.5905511811023623" right="0.3937007874015748" top="0.3937007874015748" bottom="0.4724409448818898" header="0" footer="0"/>
  <pageSetup horizontalDpi="600" verticalDpi="600" orientation="portrait" paperSize="9" scale="32" r:id="rId3"/>
  <rowBreaks count="1" manualBreakCount="1">
    <brk id="100" max="76" man="1"/>
  </rowBreaks>
  <ignoredErrors>
    <ignoredError sqref="AH103:AI103" unlockedFormula="1"/>
    <ignoredError sqref="B107" numberStoredAsText="1"/>
    <ignoredError sqref="AM58:AO59 AM64:AO6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"/>
  <sheetViews>
    <sheetView zoomScale="60" zoomScaleNormal="60" zoomScaleSheetLayoutView="50" zoomScalePageLayoutView="55" workbookViewId="0" topLeftCell="A7">
      <selection activeCell="AM10" sqref="AM10:AO10"/>
    </sheetView>
  </sheetViews>
  <sheetFormatPr defaultColWidth="9.00390625" defaultRowHeight="12.75"/>
  <cols>
    <col min="1" max="1" width="7.625" style="40" customWidth="1"/>
    <col min="2" max="2" width="7.625" style="0" customWidth="1"/>
    <col min="3" max="3" width="3.50390625" style="41" customWidth="1"/>
    <col min="4" max="22" width="3.50390625" style="0" customWidth="1"/>
    <col min="23" max="23" width="4.50390625" style="0" customWidth="1"/>
    <col min="24" max="27" width="3.50390625" style="0" customWidth="1"/>
    <col min="28" max="30" width="3.50390625" style="42" customWidth="1"/>
    <col min="31" max="38" width="3.50390625" style="0" customWidth="1"/>
    <col min="39" max="39" width="3.375" style="0" customWidth="1"/>
    <col min="40" max="80" width="3.50390625" style="0" customWidth="1"/>
    <col min="81" max="81" width="5.625" style="0" customWidth="1"/>
    <col min="82" max="82" width="8.625" style="0" customWidth="1"/>
    <col min="83" max="83" width="13.875" style="0" bestFit="1" customWidth="1"/>
  </cols>
  <sheetData>
    <row r="1" spans="1:76" ht="23.25" customHeight="1" thickBot="1">
      <c r="A1" s="1245" t="s">
        <v>143</v>
      </c>
      <c r="B1" s="1245"/>
      <c r="C1" s="1246" t="s">
        <v>100</v>
      </c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8"/>
      <c r="X1" s="1240"/>
      <c r="Y1" s="1241"/>
      <c r="Z1" s="1242"/>
      <c r="AA1" s="1243"/>
      <c r="AB1" s="1241"/>
      <c r="AC1" s="1242"/>
      <c r="AD1" s="1243"/>
      <c r="AE1" s="1241"/>
      <c r="AF1" s="1244"/>
      <c r="AG1" s="1213"/>
      <c r="AH1" s="1214"/>
      <c r="AI1" s="1215"/>
      <c r="AJ1" s="1213"/>
      <c r="AK1" s="1214"/>
      <c r="AL1" s="1215"/>
      <c r="AM1" s="1213"/>
      <c r="AN1" s="1214"/>
      <c r="AO1" s="1215"/>
      <c r="AP1" s="97"/>
      <c r="AQ1" s="98"/>
      <c r="AR1" s="99"/>
      <c r="AS1" s="1213"/>
      <c r="AT1" s="1214"/>
      <c r="AU1" s="1215"/>
      <c r="AV1" s="1213"/>
      <c r="AW1" s="1214"/>
      <c r="AX1" s="1215"/>
      <c r="AY1" s="1213"/>
      <c r="AZ1" s="1214"/>
      <c r="BA1" s="1215"/>
      <c r="BB1" s="1213"/>
      <c r="BC1" s="1214"/>
      <c r="BD1" s="1215"/>
      <c r="BE1" s="1205"/>
      <c r="BF1" s="1216"/>
      <c r="BG1" s="1205"/>
      <c r="BH1" s="1216"/>
      <c r="BI1" s="1205"/>
      <c r="BJ1" s="1216"/>
      <c r="BK1" s="1205"/>
      <c r="BL1" s="1216"/>
      <c r="BM1" s="1205"/>
      <c r="BN1" s="1216"/>
      <c r="BO1" s="1205"/>
      <c r="BP1" s="1216"/>
      <c r="BQ1" s="1205"/>
      <c r="BR1" s="1216"/>
      <c r="BS1" s="1205"/>
      <c r="BT1" s="1216"/>
      <c r="BU1" s="1227"/>
      <c r="BV1" s="1228"/>
      <c r="BW1" s="1228"/>
      <c r="BX1" s="1229"/>
    </row>
    <row r="2" spans="1:76" ht="23.25" customHeight="1" thickBot="1">
      <c r="A2" s="1235" t="s">
        <v>101</v>
      </c>
      <c r="B2" s="1236"/>
      <c r="C2" s="1237" t="s">
        <v>152</v>
      </c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9"/>
      <c r="X2" s="1240"/>
      <c r="Y2" s="1241"/>
      <c r="Z2" s="1242"/>
      <c r="AA2" s="1243"/>
      <c r="AB2" s="1241"/>
      <c r="AC2" s="1242"/>
      <c r="AD2" s="1243"/>
      <c r="AE2" s="1241"/>
      <c r="AF2" s="1244"/>
      <c r="AG2" s="1231"/>
      <c r="AH2" s="1232"/>
      <c r="AI2" s="1233"/>
      <c r="AJ2" s="1231"/>
      <c r="AK2" s="1232"/>
      <c r="AL2" s="1233"/>
      <c r="AM2" s="1231"/>
      <c r="AN2" s="1232"/>
      <c r="AO2" s="1233"/>
      <c r="AP2" s="1231"/>
      <c r="AQ2" s="1232"/>
      <c r="AR2" s="1233"/>
      <c r="AS2" s="1231"/>
      <c r="AT2" s="1232"/>
      <c r="AU2" s="1233"/>
      <c r="AV2" s="1213"/>
      <c r="AW2" s="1214"/>
      <c r="AX2" s="1215"/>
      <c r="AY2" s="1231"/>
      <c r="AZ2" s="1232"/>
      <c r="BA2" s="1233"/>
      <c r="BB2" s="1231"/>
      <c r="BC2" s="1232"/>
      <c r="BD2" s="1233"/>
      <c r="BE2" s="1225"/>
      <c r="BF2" s="1234"/>
      <c r="BG2" s="1225"/>
      <c r="BH2" s="1234"/>
      <c r="BI2" s="1225"/>
      <c r="BJ2" s="1234"/>
      <c r="BK2" s="1225"/>
      <c r="BL2" s="1234"/>
      <c r="BM2" s="1225"/>
      <c r="BN2" s="1234"/>
      <c r="BO2" s="1225"/>
      <c r="BP2" s="1234"/>
      <c r="BQ2" s="1225"/>
      <c r="BR2" s="1234"/>
      <c r="BS2" s="1225"/>
      <c r="BT2" s="1226"/>
      <c r="BU2" s="1227"/>
      <c r="BV2" s="1228"/>
      <c r="BW2" s="1228"/>
      <c r="BX2" s="1229"/>
    </row>
    <row r="3" spans="1:76" ht="23.25" customHeight="1" thickBot="1">
      <c r="A3" s="1217" t="s">
        <v>153</v>
      </c>
      <c r="B3" s="1218"/>
      <c r="C3" s="1219" t="s">
        <v>102</v>
      </c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  <c r="U3" s="1220"/>
      <c r="V3" s="1220"/>
      <c r="W3" s="1221"/>
      <c r="X3" s="1222"/>
      <c r="Y3" s="1222"/>
      <c r="Z3" s="1223"/>
      <c r="AA3" s="1224"/>
      <c r="AB3" s="1222"/>
      <c r="AC3" s="1223"/>
      <c r="AD3" s="1224"/>
      <c r="AE3" s="1222"/>
      <c r="AF3" s="1230"/>
      <c r="AG3" s="1213"/>
      <c r="AH3" s="1214"/>
      <c r="AI3" s="1215"/>
      <c r="AJ3" s="1213"/>
      <c r="AK3" s="1214"/>
      <c r="AL3" s="1215"/>
      <c r="AM3" s="1213"/>
      <c r="AN3" s="1214"/>
      <c r="AO3" s="1215"/>
      <c r="AP3" s="1213"/>
      <c r="AQ3" s="1214"/>
      <c r="AR3" s="1215"/>
      <c r="AS3" s="1213"/>
      <c r="AT3" s="1214"/>
      <c r="AU3" s="1215"/>
      <c r="AV3" s="1213"/>
      <c r="AW3" s="1214"/>
      <c r="AX3" s="1215"/>
      <c r="AY3" s="1213"/>
      <c r="AZ3" s="1214"/>
      <c r="BA3" s="1215"/>
      <c r="BB3" s="1213"/>
      <c r="BC3" s="1214"/>
      <c r="BD3" s="1215"/>
      <c r="BE3" s="1205"/>
      <c r="BF3" s="1216"/>
      <c r="BG3" s="1205"/>
      <c r="BH3" s="1216"/>
      <c r="BI3" s="1205"/>
      <c r="BJ3" s="1216"/>
      <c r="BK3" s="1205"/>
      <c r="BL3" s="1216"/>
      <c r="BM3" s="1205"/>
      <c r="BN3" s="1216"/>
      <c r="BO3" s="1205"/>
      <c r="BP3" s="1216"/>
      <c r="BQ3" s="1205"/>
      <c r="BR3" s="1216"/>
      <c r="BS3" s="1205"/>
      <c r="BT3" s="1206"/>
      <c r="BU3" s="1207"/>
      <c r="BV3" s="1208"/>
      <c r="BW3" s="1208"/>
      <c r="BX3" s="1209"/>
    </row>
    <row r="4" spans="1:76" ht="23.25" customHeight="1" thickBot="1">
      <c r="A4" s="1217" t="s">
        <v>160</v>
      </c>
      <c r="B4" s="1218"/>
      <c r="C4" s="1219" t="s">
        <v>150</v>
      </c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1"/>
      <c r="X4" s="1222"/>
      <c r="Y4" s="1222"/>
      <c r="Z4" s="1223"/>
      <c r="AA4" s="1224"/>
      <c r="AB4" s="1222"/>
      <c r="AC4" s="1223"/>
      <c r="AD4" s="1224"/>
      <c r="AE4" s="1222"/>
      <c r="AF4" s="1230"/>
      <c r="AG4" s="1213"/>
      <c r="AH4" s="1214"/>
      <c r="AI4" s="1215"/>
      <c r="AJ4" s="1213"/>
      <c r="AK4" s="1214"/>
      <c r="AL4" s="1215"/>
      <c r="AM4" s="1213"/>
      <c r="AN4" s="1214"/>
      <c r="AO4" s="1215"/>
      <c r="AP4" s="1213"/>
      <c r="AQ4" s="1214"/>
      <c r="AR4" s="1215"/>
      <c r="AS4" s="1213"/>
      <c r="AT4" s="1214"/>
      <c r="AU4" s="1215"/>
      <c r="AV4" s="1213"/>
      <c r="AW4" s="1214"/>
      <c r="AX4" s="1215"/>
      <c r="AY4" s="1213"/>
      <c r="AZ4" s="1214"/>
      <c r="BA4" s="1215"/>
      <c r="BB4" s="1213"/>
      <c r="BC4" s="1214"/>
      <c r="BD4" s="1215"/>
      <c r="BE4" s="1202"/>
      <c r="BF4" s="1203"/>
      <c r="BG4" s="1202"/>
      <c r="BH4" s="1203"/>
      <c r="BI4" s="1202"/>
      <c r="BJ4" s="1203"/>
      <c r="BK4" s="1202"/>
      <c r="BL4" s="1203"/>
      <c r="BM4" s="1202"/>
      <c r="BN4" s="1203"/>
      <c r="BO4" s="1202"/>
      <c r="BP4" s="1203"/>
      <c r="BQ4" s="1202"/>
      <c r="BR4" s="1203"/>
      <c r="BS4" s="1202"/>
      <c r="BT4" s="1204"/>
      <c r="BU4" s="1210"/>
      <c r="BV4" s="1211"/>
      <c r="BW4" s="1211"/>
      <c r="BX4" s="1212"/>
    </row>
    <row r="5" spans="1:76" ht="23.25" customHeight="1" thickBot="1">
      <c r="A5" s="994"/>
      <c r="B5" s="99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  <c r="O5" s="1114"/>
      <c r="P5" s="1114"/>
      <c r="Q5" s="1114"/>
      <c r="R5" s="1114"/>
      <c r="S5" s="1114"/>
      <c r="T5" s="1114"/>
      <c r="U5" s="1114"/>
      <c r="V5" s="1114"/>
      <c r="W5" s="1115"/>
      <c r="X5" s="1116"/>
      <c r="Y5" s="1117"/>
      <c r="Z5" s="1117"/>
      <c r="AA5" s="1118"/>
      <c r="AB5" s="1118"/>
      <c r="AC5" s="1118"/>
      <c r="AD5" s="1077"/>
      <c r="AE5" s="1077"/>
      <c r="AF5" s="1110"/>
      <c r="AG5" s="1111"/>
      <c r="AH5" s="1112"/>
      <c r="AI5" s="1112"/>
      <c r="AJ5" s="1077"/>
      <c r="AK5" s="1077"/>
      <c r="AL5" s="1077"/>
      <c r="AM5" s="1107"/>
      <c r="AN5" s="1107"/>
      <c r="AO5" s="1107"/>
      <c r="AP5" s="1107"/>
      <c r="AQ5" s="1107"/>
      <c r="AR5" s="1107"/>
      <c r="AS5" s="1107"/>
      <c r="AT5" s="1107"/>
      <c r="AU5" s="1107"/>
      <c r="AV5" s="1107"/>
      <c r="AW5" s="1107"/>
      <c r="AX5" s="1107"/>
      <c r="AY5" s="1107"/>
      <c r="AZ5" s="1107"/>
      <c r="BA5" s="1107"/>
      <c r="BB5" s="1107"/>
      <c r="BC5" s="1107"/>
      <c r="BD5" s="1107"/>
      <c r="BE5" s="1108"/>
      <c r="BF5" s="1108"/>
      <c r="BG5" s="1108"/>
      <c r="BH5" s="1108"/>
      <c r="BI5" s="1108"/>
      <c r="BJ5" s="1108"/>
      <c r="BK5" s="1108"/>
      <c r="BL5" s="1108"/>
      <c r="BM5" s="1108"/>
      <c r="BN5" s="1108"/>
      <c r="BO5" s="1108"/>
      <c r="BP5" s="1108"/>
      <c r="BQ5" s="1108"/>
      <c r="BR5" s="1108"/>
      <c r="BS5" s="1108"/>
      <c r="BT5" s="1108"/>
      <c r="BU5" s="1065"/>
      <c r="BV5" s="1065"/>
      <c r="BW5" s="1065"/>
      <c r="BX5" s="1065"/>
    </row>
    <row r="6" spans="1:76" ht="23.25" customHeight="1">
      <c r="A6" s="1125"/>
      <c r="B6" s="1126"/>
      <c r="C6" s="1199" t="s">
        <v>170</v>
      </c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1"/>
      <c r="X6" s="916"/>
      <c r="Y6" s="916"/>
      <c r="Z6" s="917"/>
      <c r="AA6" s="1173">
        <v>4</v>
      </c>
      <c r="AB6" s="916"/>
      <c r="AC6" s="917"/>
      <c r="AD6" s="1173"/>
      <c r="AE6" s="916"/>
      <c r="AF6" s="1174"/>
      <c r="AG6" s="915">
        <v>3</v>
      </c>
      <c r="AH6" s="916"/>
      <c r="AI6" s="1174"/>
      <c r="AJ6" s="917">
        <f>MMULT(AG6,30)</f>
        <v>90</v>
      </c>
      <c r="AK6" s="912"/>
      <c r="AL6" s="912"/>
      <c r="AM6" s="965">
        <f>SUM(AP6:BA6)</f>
        <v>34</v>
      </c>
      <c r="AN6" s="965"/>
      <c r="AO6" s="965"/>
      <c r="AP6" s="966">
        <v>16</v>
      </c>
      <c r="AQ6" s="1184"/>
      <c r="AR6" s="1197"/>
      <c r="AS6" s="966">
        <v>18</v>
      </c>
      <c r="AT6" s="1184"/>
      <c r="AU6" s="1197"/>
      <c r="AV6" s="966"/>
      <c r="AW6" s="1184"/>
      <c r="AX6" s="1197"/>
      <c r="AY6" s="966"/>
      <c r="AZ6" s="1184"/>
      <c r="BA6" s="1184"/>
      <c r="BB6" s="1183">
        <f>AJ6-AM6</f>
        <v>56</v>
      </c>
      <c r="BC6" s="1184"/>
      <c r="BD6" s="1185"/>
      <c r="BE6" s="1198"/>
      <c r="BF6" s="1196"/>
      <c r="BG6" s="1161"/>
      <c r="BH6" s="1196"/>
      <c r="BI6" s="1097">
        <v>3</v>
      </c>
      <c r="BJ6" s="1097"/>
      <c r="BK6" s="1161"/>
      <c r="BL6" s="1196"/>
      <c r="BM6" s="1161"/>
      <c r="BN6" s="1196"/>
      <c r="BO6" s="1161"/>
      <c r="BP6" s="1196"/>
      <c r="BQ6" s="1161"/>
      <c r="BR6" s="1196"/>
      <c r="BS6" s="1161"/>
      <c r="BT6" s="1252"/>
      <c r="BU6" s="1253"/>
      <c r="BV6" s="1254"/>
      <c r="BW6" s="1254"/>
      <c r="BX6" s="1255"/>
    </row>
    <row r="7" spans="1:76" ht="22.5">
      <c r="A7" s="1125"/>
      <c r="B7" s="1126"/>
      <c r="C7" s="616" t="s">
        <v>171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8"/>
      <c r="X7" s="134"/>
      <c r="Y7" s="134"/>
      <c r="Z7" s="135"/>
      <c r="AA7" s="147"/>
      <c r="AB7" s="134"/>
      <c r="AC7" s="135"/>
      <c r="AD7" s="147"/>
      <c r="AE7" s="134"/>
      <c r="AF7" s="148"/>
      <c r="AG7" s="133"/>
      <c r="AH7" s="134"/>
      <c r="AI7" s="148"/>
      <c r="AJ7" s="135"/>
      <c r="AK7" s="788"/>
      <c r="AL7" s="788"/>
      <c r="AM7" s="773"/>
      <c r="AN7" s="773"/>
      <c r="AO7" s="773"/>
      <c r="AP7" s="771"/>
      <c r="AQ7" s="771"/>
      <c r="AR7" s="771"/>
      <c r="AS7" s="771"/>
      <c r="AT7" s="771"/>
      <c r="AU7" s="771"/>
      <c r="AV7" s="771"/>
      <c r="AW7" s="771"/>
      <c r="AX7" s="771"/>
      <c r="AY7" s="771"/>
      <c r="AZ7" s="771"/>
      <c r="BA7" s="136"/>
      <c r="BB7" s="128"/>
      <c r="BC7" s="129"/>
      <c r="BD7" s="138"/>
      <c r="BE7" s="1137"/>
      <c r="BF7" s="991"/>
      <c r="BG7" s="991"/>
      <c r="BH7" s="991"/>
      <c r="BI7" s="1033"/>
      <c r="BJ7" s="1033"/>
      <c r="BK7" s="991"/>
      <c r="BL7" s="991"/>
      <c r="BM7" s="991"/>
      <c r="BN7" s="991"/>
      <c r="BO7" s="991"/>
      <c r="BP7" s="991"/>
      <c r="BQ7" s="991"/>
      <c r="BR7" s="991"/>
      <c r="BS7" s="991"/>
      <c r="BT7" s="1123"/>
      <c r="BU7" s="1249"/>
      <c r="BV7" s="1250"/>
      <c r="BW7" s="1250"/>
      <c r="BX7" s="1251"/>
    </row>
    <row r="8" spans="1:76" ht="47.25" customHeight="1">
      <c r="A8" s="1125"/>
      <c r="B8" s="1126"/>
      <c r="C8" s="1193" t="s">
        <v>172</v>
      </c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4"/>
      <c r="V8" s="1194"/>
      <c r="W8" s="1195"/>
      <c r="X8" s="134"/>
      <c r="Y8" s="134"/>
      <c r="Z8" s="135"/>
      <c r="AA8" s="147">
        <v>5</v>
      </c>
      <c r="AB8" s="134"/>
      <c r="AC8" s="135"/>
      <c r="AD8" s="147"/>
      <c r="AE8" s="134"/>
      <c r="AF8" s="148"/>
      <c r="AG8" s="133">
        <v>3</v>
      </c>
      <c r="AH8" s="134"/>
      <c r="AI8" s="148"/>
      <c r="AJ8" s="135">
        <f>MMULT(AG8,30)</f>
        <v>90</v>
      </c>
      <c r="AK8" s="788"/>
      <c r="AL8" s="788"/>
      <c r="AM8" s="773">
        <f>SUM(AP8:BA8)</f>
        <v>34</v>
      </c>
      <c r="AN8" s="773"/>
      <c r="AO8" s="773"/>
      <c r="AP8" s="771">
        <v>16</v>
      </c>
      <c r="AQ8" s="771"/>
      <c r="AR8" s="771"/>
      <c r="AS8" s="771">
        <v>18</v>
      </c>
      <c r="AT8" s="771"/>
      <c r="AU8" s="771"/>
      <c r="AV8" s="771"/>
      <c r="AW8" s="771"/>
      <c r="AX8" s="771"/>
      <c r="AY8" s="771"/>
      <c r="AZ8" s="771"/>
      <c r="BA8" s="136"/>
      <c r="BB8" s="128">
        <f>AJ8-AM8</f>
        <v>56</v>
      </c>
      <c r="BC8" s="129"/>
      <c r="BD8" s="138"/>
      <c r="BE8" s="1137"/>
      <c r="BF8" s="991"/>
      <c r="BG8" s="991"/>
      <c r="BH8" s="991"/>
      <c r="BI8" s="990">
        <v>3</v>
      </c>
      <c r="BJ8" s="990"/>
      <c r="BK8" s="991"/>
      <c r="BL8" s="991"/>
      <c r="BM8" s="991"/>
      <c r="BN8" s="991"/>
      <c r="BO8" s="991"/>
      <c r="BP8" s="991"/>
      <c r="BQ8" s="991"/>
      <c r="BR8" s="991"/>
      <c r="BS8" s="991"/>
      <c r="BT8" s="1123"/>
      <c r="BU8" s="1249"/>
      <c r="BV8" s="1250"/>
      <c r="BW8" s="1250"/>
      <c r="BX8" s="1251"/>
    </row>
    <row r="9" spans="1:76" ht="23.25" customHeight="1" thickBot="1">
      <c r="A9" s="1125"/>
      <c r="B9" s="1126"/>
      <c r="C9" s="1187" t="s">
        <v>173</v>
      </c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188"/>
      <c r="R9" s="1188"/>
      <c r="S9" s="1188"/>
      <c r="T9" s="1188"/>
      <c r="U9" s="1188"/>
      <c r="V9" s="1188"/>
      <c r="W9" s="1189"/>
      <c r="X9" s="1163"/>
      <c r="Y9" s="1163"/>
      <c r="Z9" s="1045"/>
      <c r="AA9" s="1190"/>
      <c r="AB9" s="1191"/>
      <c r="AC9" s="1192"/>
      <c r="AD9" s="1167"/>
      <c r="AE9" s="1163"/>
      <c r="AF9" s="1168"/>
      <c r="AG9" s="1169"/>
      <c r="AH9" s="1163"/>
      <c r="AI9" s="1168"/>
      <c r="AJ9" s="1045"/>
      <c r="AK9" s="1043"/>
      <c r="AL9" s="1043"/>
      <c r="AM9" s="1176">
        <f>SUM(AM6:AO8)</f>
        <v>68</v>
      </c>
      <c r="AN9" s="1176"/>
      <c r="AO9" s="1176"/>
      <c r="AP9" s="1176"/>
      <c r="AQ9" s="1176"/>
      <c r="AR9" s="1176"/>
      <c r="AS9" s="1176"/>
      <c r="AT9" s="1176"/>
      <c r="AU9" s="1176"/>
      <c r="AV9" s="1176">
        <f>SUM(AV6:AX8)</f>
        <v>0</v>
      </c>
      <c r="AW9" s="1176"/>
      <c r="AX9" s="1176"/>
      <c r="AY9" s="1176">
        <f>SUM(AY6:BA8)</f>
        <v>0</v>
      </c>
      <c r="AZ9" s="1176"/>
      <c r="BA9" s="1176"/>
      <c r="BB9" s="1176">
        <f>SUM(BB6:BD8)</f>
        <v>112</v>
      </c>
      <c r="BC9" s="1176"/>
      <c r="BD9" s="1176"/>
      <c r="BE9" s="1160"/>
      <c r="BF9" s="1039"/>
      <c r="BG9" s="1039"/>
      <c r="BH9" s="1039"/>
      <c r="BI9" s="1039"/>
      <c r="BJ9" s="1039"/>
      <c r="BK9" s="1171"/>
      <c r="BL9" s="1172"/>
      <c r="BM9" s="1171"/>
      <c r="BN9" s="1172"/>
      <c r="BO9" s="1039"/>
      <c r="BP9" s="1039"/>
      <c r="BQ9" s="1039"/>
      <c r="BR9" s="1039"/>
      <c r="BS9" s="1039"/>
      <c r="BT9" s="1150"/>
      <c r="BU9" s="1175"/>
      <c r="BV9" s="1037"/>
      <c r="BW9" s="1037"/>
      <c r="BX9" s="1038"/>
    </row>
    <row r="10" spans="1:76" ht="23.25" customHeight="1">
      <c r="A10" s="1125"/>
      <c r="B10" s="1126"/>
      <c r="C10" s="1177" t="s">
        <v>174</v>
      </c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8"/>
      <c r="T10" s="1178"/>
      <c r="U10" s="1178"/>
      <c r="V10" s="1178"/>
      <c r="W10" s="1179"/>
      <c r="X10" s="916"/>
      <c r="Y10" s="916"/>
      <c r="Z10" s="917"/>
      <c r="AA10" s="1180" t="s">
        <v>175</v>
      </c>
      <c r="AB10" s="1181"/>
      <c r="AC10" s="1182"/>
      <c r="AD10" s="1173"/>
      <c r="AE10" s="916"/>
      <c r="AF10" s="1174"/>
      <c r="AG10" s="915">
        <v>3</v>
      </c>
      <c r="AH10" s="916"/>
      <c r="AI10" s="1174"/>
      <c r="AJ10" s="917">
        <f>MMULT(AG10,30)</f>
        <v>90</v>
      </c>
      <c r="AK10" s="912"/>
      <c r="AL10" s="912"/>
      <c r="AM10" s="965">
        <f>SUM(AP10:BA10)</f>
        <v>30</v>
      </c>
      <c r="AN10" s="965"/>
      <c r="AO10" s="965"/>
      <c r="AP10" s="965">
        <v>12</v>
      </c>
      <c r="AQ10" s="965"/>
      <c r="AR10" s="965"/>
      <c r="AS10" s="965">
        <v>18</v>
      </c>
      <c r="AT10" s="965"/>
      <c r="AU10" s="965"/>
      <c r="AV10" s="965"/>
      <c r="AW10" s="965"/>
      <c r="AX10" s="965"/>
      <c r="AY10" s="965"/>
      <c r="AZ10" s="965"/>
      <c r="BA10" s="966"/>
      <c r="BB10" s="1183">
        <f>AJ10-AM10</f>
        <v>60</v>
      </c>
      <c r="BC10" s="1184"/>
      <c r="BD10" s="1185"/>
      <c r="BE10" s="1186"/>
      <c r="BF10" s="1063"/>
      <c r="BG10" s="1063"/>
      <c r="BH10" s="1063"/>
      <c r="BI10" s="1063"/>
      <c r="BJ10" s="1063"/>
      <c r="BK10" s="1097">
        <v>3</v>
      </c>
      <c r="BL10" s="1097"/>
      <c r="BM10" s="1063"/>
      <c r="BN10" s="1063"/>
      <c r="BO10" s="1063"/>
      <c r="BP10" s="1063"/>
      <c r="BQ10" s="1063"/>
      <c r="BR10" s="1063"/>
      <c r="BS10" s="1063"/>
      <c r="BT10" s="1161"/>
      <c r="BU10" s="1162"/>
      <c r="BV10" s="1089"/>
      <c r="BW10" s="1089"/>
      <c r="BX10" s="1090"/>
    </row>
    <row r="11" spans="1:76" ht="23.25" customHeight="1" thickBot="1">
      <c r="A11" s="1125"/>
      <c r="B11" s="1126"/>
      <c r="C11" s="624" t="s">
        <v>176</v>
      </c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6"/>
      <c r="X11" s="1163"/>
      <c r="Y11" s="1163"/>
      <c r="Z11" s="1045"/>
      <c r="AA11" s="1164"/>
      <c r="AB11" s="1165"/>
      <c r="AC11" s="1166"/>
      <c r="AD11" s="1167"/>
      <c r="AE11" s="1163"/>
      <c r="AF11" s="1168"/>
      <c r="AG11" s="1169"/>
      <c r="AH11" s="1163"/>
      <c r="AI11" s="1168"/>
      <c r="AJ11" s="1045"/>
      <c r="AK11" s="1043"/>
      <c r="AL11" s="1043"/>
      <c r="AM11" s="1170"/>
      <c r="AN11" s="1170"/>
      <c r="AO11" s="1170"/>
      <c r="AP11" s="1088"/>
      <c r="AQ11" s="1088"/>
      <c r="AR11" s="1088"/>
      <c r="AS11" s="1088"/>
      <c r="AT11" s="1088"/>
      <c r="AU11" s="1088"/>
      <c r="AV11" s="1088"/>
      <c r="AW11" s="1088"/>
      <c r="AX11" s="1088"/>
      <c r="AY11" s="1088"/>
      <c r="AZ11" s="1088"/>
      <c r="BA11" s="1152"/>
      <c r="BB11" s="1157"/>
      <c r="BC11" s="1158"/>
      <c r="BD11" s="1159"/>
      <c r="BE11" s="1160"/>
      <c r="BF11" s="1039"/>
      <c r="BG11" s="1039"/>
      <c r="BH11" s="1039"/>
      <c r="BI11" s="1039"/>
      <c r="BJ11" s="1039"/>
      <c r="BK11" s="1085"/>
      <c r="BL11" s="1085"/>
      <c r="BM11" s="1039"/>
      <c r="BN11" s="1039"/>
      <c r="BO11" s="1039"/>
      <c r="BP11" s="1039"/>
      <c r="BQ11" s="1039"/>
      <c r="BR11" s="1039"/>
      <c r="BS11" s="1039"/>
      <c r="BT11" s="1150"/>
      <c r="BU11" s="1151"/>
      <c r="BV11" s="1037"/>
      <c r="BW11" s="1037"/>
      <c r="BX11" s="1038"/>
    </row>
    <row r="12" spans="1:76" ht="23.25" customHeight="1">
      <c r="A12" s="1125"/>
      <c r="B12" s="1126"/>
      <c r="C12" s="1153" t="s">
        <v>177</v>
      </c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5"/>
      <c r="X12" s="1147"/>
      <c r="Y12" s="1147"/>
      <c r="Z12" s="1015"/>
      <c r="AA12" s="1138"/>
      <c r="AB12" s="1139"/>
      <c r="AC12" s="1140"/>
      <c r="AD12" s="1020"/>
      <c r="AE12" s="1147"/>
      <c r="AF12" s="1148"/>
      <c r="AG12" s="1149"/>
      <c r="AH12" s="1147"/>
      <c r="AI12" s="1148"/>
      <c r="AJ12" s="1015"/>
      <c r="AK12" s="984"/>
      <c r="AL12" s="984"/>
      <c r="AM12" s="773"/>
      <c r="AN12" s="773"/>
      <c r="AO12" s="773"/>
      <c r="AP12" s="774"/>
      <c r="AQ12" s="1144"/>
      <c r="AR12" s="1156"/>
      <c r="AS12" s="774"/>
      <c r="AT12" s="1144"/>
      <c r="AU12" s="1156"/>
      <c r="AV12" s="774"/>
      <c r="AW12" s="1144"/>
      <c r="AX12" s="1156"/>
      <c r="AY12" s="774"/>
      <c r="AZ12" s="1144"/>
      <c r="BA12" s="1144"/>
      <c r="BB12" s="1143"/>
      <c r="BC12" s="1144"/>
      <c r="BD12" s="1145"/>
      <c r="BE12" s="1146"/>
      <c r="BF12" s="987"/>
      <c r="BG12" s="987"/>
      <c r="BH12" s="987"/>
      <c r="BI12" s="987"/>
      <c r="BJ12" s="987"/>
      <c r="BK12" s="1135"/>
      <c r="BL12" s="1136"/>
      <c r="BM12" s="1135"/>
      <c r="BN12" s="1136"/>
      <c r="BO12" s="987"/>
      <c r="BP12" s="987"/>
      <c r="BQ12" s="987"/>
      <c r="BR12" s="987"/>
      <c r="BS12" s="987"/>
      <c r="BT12" s="1135"/>
      <c r="BU12" s="1141"/>
      <c r="BV12" s="985"/>
      <c r="BW12" s="985"/>
      <c r="BX12" s="1142"/>
    </row>
    <row r="13" spans="1:76" ht="23.25" customHeight="1">
      <c r="A13" s="1125"/>
      <c r="B13" s="1126"/>
      <c r="C13" s="616" t="s">
        <v>178</v>
      </c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8"/>
      <c r="X13" s="134"/>
      <c r="Y13" s="134"/>
      <c r="Z13" s="135"/>
      <c r="AA13" s="1131"/>
      <c r="AB13" s="142"/>
      <c r="AC13" s="143"/>
      <c r="AD13" s="147"/>
      <c r="AE13" s="134"/>
      <c r="AF13" s="148"/>
      <c r="AG13" s="133"/>
      <c r="AH13" s="134"/>
      <c r="AI13" s="148"/>
      <c r="AJ13" s="135"/>
      <c r="AK13" s="788"/>
      <c r="AL13" s="788"/>
      <c r="AM13" s="773"/>
      <c r="AN13" s="773"/>
      <c r="AO13" s="773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136"/>
      <c r="BB13" s="128"/>
      <c r="BC13" s="129"/>
      <c r="BD13" s="138"/>
      <c r="BE13" s="1137"/>
      <c r="BF13" s="991"/>
      <c r="BG13" s="991"/>
      <c r="BH13" s="991"/>
      <c r="BI13" s="991"/>
      <c r="BJ13" s="991"/>
      <c r="BK13" s="991"/>
      <c r="BL13" s="991"/>
      <c r="BM13" s="991"/>
      <c r="BN13" s="991"/>
      <c r="BO13" s="991"/>
      <c r="BP13" s="991"/>
      <c r="BQ13" s="991"/>
      <c r="BR13" s="991"/>
      <c r="BS13" s="991"/>
      <c r="BT13" s="1123"/>
      <c r="BU13" s="1124"/>
      <c r="BV13" s="989"/>
      <c r="BW13" s="989"/>
      <c r="BX13" s="1047"/>
    </row>
    <row r="14" spans="1:76" ht="23.25" customHeight="1">
      <c r="A14" s="1125"/>
      <c r="B14" s="1126"/>
      <c r="C14" s="616" t="s">
        <v>179</v>
      </c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8"/>
      <c r="X14" s="134"/>
      <c r="Y14" s="134"/>
      <c r="Z14" s="135"/>
      <c r="AA14" s="1131"/>
      <c r="AB14" s="142"/>
      <c r="AC14" s="143"/>
      <c r="AD14" s="147"/>
      <c r="AE14" s="134"/>
      <c r="AF14" s="148"/>
      <c r="AG14" s="133"/>
      <c r="AH14" s="134"/>
      <c r="AI14" s="148"/>
      <c r="AJ14" s="135"/>
      <c r="AK14" s="788"/>
      <c r="AL14" s="788"/>
      <c r="AM14" s="773"/>
      <c r="AN14" s="773"/>
      <c r="AO14" s="773"/>
      <c r="AP14" s="771"/>
      <c r="AQ14" s="771"/>
      <c r="AR14" s="771"/>
      <c r="AS14" s="771"/>
      <c r="AT14" s="771"/>
      <c r="AU14" s="771"/>
      <c r="AV14" s="771"/>
      <c r="AW14" s="771"/>
      <c r="AX14" s="771"/>
      <c r="AY14" s="771"/>
      <c r="AZ14" s="771"/>
      <c r="BA14" s="136"/>
      <c r="BB14" s="128"/>
      <c r="BC14" s="129"/>
      <c r="BD14" s="138"/>
      <c r="BE14" s="1137"/>
      <c r="BF14" s="991"/>
      <c r="BG14" s="991"/>
      <c r="BH14" s="991"/>
      <c r="BI14" s="991"/>
      <c r="BJ14" s="991"/>
      <c r="BK14" s="991"/>
      <c r="BL14" s="991"/>
      <c r="BM14" s="991"/>
      <c r="BN14" s="991"/>
      <c r="BO14" s="991"/>
      <c r="BP14" s="991"/>
      <c r="BQ14" s="991"/>
      <c r="BR14" s="991"/>
      <c r="BS14" s="991"/>
      <c r="BT14" s="1123"/>
      <c r="BU14" s="1124"/>
      <c r="BV14" s="989"/>
      <c r="BW14" s="989"/>
      <c r="BX14" s="1047"/>
    </row>
    <row r="15" spans="1:76" ht="22.5">
      <c r="A15" s="1125"/>
      <c r="B15" s="1126"/>
      <c r="C15" s="616" t="s">
        <v>180</v>
      </c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8"/>
      <c r="X15" s="134"/>
      <c r="Y15" s="134"/>
      <c r="Z15" s="135"/>
      <c r="AA15" s="1138"/>
      <c r="AB15" s="1139"/>
      <c r="AC15" s="1140"/>
      <c r="AD15" s="147"/>
      <c r="AE15" s="134"/>
      <c r="AF15" s="148"/>
      <c r="AG15" s="133"/>
      <c r="AH15" s="134"/>
      <c r="AI15" s="148"/>
      <c r="AJ15" s="135"/>
      <c r="AK15" s="788"/>
      <c r="AL15" s="788"/>
      <c r="AM15" s="773"/>
      <c r="AN15" s="773"/>
      <c r="AO15" s="773"/>
      <c r="AP15" s="136"/>
      <c r="AQ15" s="129"/>
      <c r="AR15" s="137"/>
      <c r="AS15" s="136"/>
      <c r="AT15" s="129"/>
      <c r="AU15" s="137"/>
      <c r="AV15" s="136"/>
      <c r="AW15" s="129"/>
      <c r="AX15" s="137"/>
      <c r="AY15" s="136"/>
      <c r="AZ15" s="129"/>
      <c r="BA15" s="129"/>
      <c r="BB15" s="128"/>
      <c r="BC15" s="129"/>
      <c r="BD15" s="138"/>
      <c r="BE15" s="1137"/>
      <c r="BF15" s="991"/>
      <c r="BG15" s="991"/>
      <c r="BH15" s="991"/>
      <c r="BI15" s="991"/>
      <c r="BJ15" s="991"/>
      <c r="BK15" s="1135"/>
      <c r="BL15" s="1136"/>
      <c r="BM15" s="1135"/>
      <c r="BN15" s="1136"/>
      <c r="BO15" s="991"/>
      <c r="BP15" s="991"/>
      <c r="BQ15" s="991"/>
      <c r="BR15" s="991"/>
      <c r="BS15" s="991"/>
      <c r="BT15" s="1123"/>
      <c r="BU15" s="1124"/>
      <c r="BV15" s="989"/>
      <c r="BW15" s="989"/>
      <c r="BX15" s="1047"/>
    </row>
    <row r="16" spans="1:76" ht="22.5">
      <c r="A16" s="1125"/>
      <c r="B16" s="1126"/>
      <c r="C16" s="616" t="s">
        <v>181</v>
      </c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8"/>
      <c r="X16" s="134"/>
      <c r="Y16" s="134"/>
      <c r="Z16" s="135"/>
      <c r="AA16" s="1131"/>
      <c r="AB16" s="142"/>
      <c r="AC16" s="143"/>
      <c r="AD16" s="147"/>
      <c r="AE16" s="134"/>
      <c r="AF16" s="148"/>
      <c r="AG16" s="133"/>
      <c r="AH16" s="134"/>
      <c r="AI16" s="148"/>
      <c r="AJ16" s="135"/>
      <c r="AK16" s="788"/>
      <c r="AL16" s="788"/>
      <c r="AM16" s="773"/>
      <c r="AN16" s="773"/>
      <c r="AO16" s="773"/>
      <c r="AP16" s="771"/>
      <c r="AQ16" s="771"/>
      <c r="AR16" s="771"/>
      <c r="AS16" s="771"/>
      <c r="AT16" s="771"/>
      <c r="AU16" s="771"/>
      <c r="AV16" s="771"/>
      <c r="AW16" s="771"/>
      <c r="AX16" s="771"/>
      <c r="AY16" s="771"/>
      <c r="AZ16" s="771"/>
      <c r="BA16" s="136"/>
      <c r="BB16" s="128"/>
      <c r="BC16" s="129"/>
      <c r="BD16" s="138"/>
      <c r="BE16" s="1137"/>
      <c r="BF16" s="991"/>
      <c r="BG16" s="991"/>
      <c r="BH16" s="991"/>
      <c r="BI16" s="991"/>
      <c r="BJ16" s="991"/>
      <c r="BK16" s="991"/>
      <c r="BL16" s="991"/>
      <c r="BM16" s="991"/>
      <c r="BN16" s="991"/>
      <c r="BO16" s="991"/>
      <c r="BP16" s="991"/>
      <c r="BQ16" s="991"/>
      <c r="BR16" s="991"/>
      <c r="BS16" s="991"/>
      <c r="BT16" s="1123"/>
      <c r="BU16" s="1124"/>
      <c r="BV16" s="989"/>
      <c r="BW16" s="989"/>
      <c r="BX16" s="1047"/>
    </row>
    <row r="17" spans="1:76" ht="22.5">
      <c r="A17" s="1125"/>
      <c r="B17" s="1126"/>
      <c r="C17" s="1127" t="s">
        <v>182</v>
      </c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9"/>
      <c r="X17" s="1130"/>
      <c r="Y17" s="1130"/>
      <c r="Z17" s="1076"/>
      <c r="AA17" s="1131"/>
      <c r="AB17" s="142"/>
      <c r="AC17" s="143"/>
      <c r="AD17" s="1132"/>
      <c r="AE17" s="1130"/>
      <c r="AF17" s="1133"/>
      <c r="AG17" s="1134"/>
      <c r="AH17" s="1130"/>
      <c r="AI17" s="1133"/>
      <c r="AJ17" s="1076"/>
      <c r="AK17" s="1077"/>
      <c r="AL17" s="1077"/>
      <c r="AM17" s="773"/>
      <c r="AN17" s="773"/>
      <c r="AO17" s="773"/>
      <c r="AP17" s="1107"/>
      <c r="AQ17" s="1107"/>
      <c r="AR17" s="1107"/>
      <c r="AS17" s="1107"/>
      <c r="AT17" s="1107"/>
      <c r="AU17" s="1107"/>
      <c r="AV17" s="1107"/>
      <c r="AW17" s="1107"/>
      <c r="AX17" s="1107"/>
      <c r="AY17" s="1107"/>
      <c r="AZ17" s="1107"/>
      <c r="BA17" s="1113"/>
      <c r="BB17" s="128"/>
      <c r="BC17" s="129"/>
      <c r="BD17" s="138"/>
      <c r="BE17" s="1122"/>
      <c r="BF17" s="1073"/>
      <c r="BG17" s="1073"/>
      <c r="BH17" s="1073"/>
      <c r="BI17" s="1073"/>
      <c r="BJ17" s="1073"/>
      <c r="BK17" s="991"/>
      <c r="BL17" s="991"/>
      <c r="BM17" s="991"/>
      <c r="BN17" s="991"/>
      <c r="BO17" s="1073"/>
      <c r="BP17" s="1073"/>
      <c r="BQ17" s="1073"/>
      <c r="BR17" s="1073"/>
      <c r="BS17" s="1073"/>
      <c r="BT17" s="1119"/>
      <c r="BU17" s="1120"/>
      <c r="BV17" s="1065"/>
      <c r="BW17" s="1065"/>
      <c r="BX17" s="1121"/>
    </row>
    <row r="18" spans="1:76" ht="23.25" customHeight="1" thickBot="1">
      <c r="A18" s="994"/>
      <c r="B18" s="99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5"/>
      <c r="X18" s="1116"/>
      <c r="Y18" s="1117"/>
      <c r="Z18" s="1117"/>
      <c r="AA18" s="1118"/>
      <c r="AB18" s="1118"/>
      <c r="AC18" s="1118"/>
      <c r="AD18" s="1077"/>
      <c r="AE18" s="1077"/>
      <c r="AF18" s="1110"/>
      <c r="AG18" s="1111"/>
      <c r="AH18" s="1112"/>
      <c r="AI18" s="1112"/>
      <c r="AJ18" s="1077"/>
      <c r="AK18" s="1077"/>
      <c r="AL18" s="1077"/>
      <c r="AM18" s="1107"/>
      <c r="AN18" s="1107"/>
      <c r="AO18" s="1107"/>
      <c r="AP18" s="1107"/>
      <c r="AQ18" s="1107"/>
      <c r="AR18" s="1107"/>
      <c r="AS18" s="1107"/>
      <c r="AT18" s="1107"/>
      <c r="AU18" s="1107"/>
      <c r="AV18" s="1107"/>
      <c r="AW18" s="1107"/>
      <c r="AX18" s="1107"/>
      <c r="AY18" s="1107"/>
      <c r="AZ18" s="1107"/>
      <c r="BA18" s="1107"/>
      <c r="BB18" s="1107"/>
      <c r="BC18" s="1107"/>
      <c r="BD18" s="1107"/>
      <c r="BE18" s="1108"/>
      <c r="BF18" s="1108"/>
      <c r="BG18" s="1108"/>
      <c r="BH18" s="1108"/>
      <c r="BI18" s="1108"/>
      <c r="BJ18" s="1108"/>
      <c r="BK18" s="1108"/>
      <c r="BL18" s="1108"/>
      <c r="BM18" s="1108"/>
      <c r="BN18" s="1108"/>
      <c r="BO18" s="1108"/>
      <c r="BP18" s="1108"/>
      <c r="BQ18" s="1108"/>
      <c r="BR18" s="1108"/>
      <c r="BS18" s="1108"/>
      <c r="BT18" s="1108"/>
      <c r="BU18" s="1065"/>
      <c r="BV18" s="1065"/>
      <c r="BW18" s="1065"/>
      <c r="BX18" s="1065"/>
    </row>
    <row r="19" spans="1:76" ht="23.25" customHeight="1">
      <c r="A19" s="994">
        <v>1</v>
      </c>
      <c r="B19" s="995"/>
      <c r="C19" s="1082" t="s">
        <v>183</v>
      </c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  <c r="N19" s="1083"/>
      <c r="O19" s="1083"/>
      <c r="P19" s="1083"/>
      <c r="Q19" s="1083"/>
      <c r="R19" s="1083"/>
      <c r="S19" s="1083"/>
      <c r="T19" s="1083"/>
      <c r="U19" s="1083"/>
      <c r="V19" s="1083"/>
      <c r="W19" s="1109"/>
      <c r="X19" s="907"/>
      <c r="Y19" s="908"/>
      <c r="Z19" s="908"/>
      <c r="AA19" s="909">
        <v>4</v>
      </c>
      <c r="AB19" s="909"/>
      <c r="AC19" s="909"/>
      <c r="AD19" s="912"/>
      <c r="AE19" s="912"/>
      <c r="AF19" s="913"/>
      <c r="AG19" s="1069">
        <v>3</v>
      </c>
      <c r="AH19" s="1070"/>
      <c r="AI19" s="1070"/>
      <c r="AJ19" s="912">
        <f aca="true" t="shared" si="0" ref="AJ19:AJ35">MMULT(AG19,30)</f>
        <v>90</v>
      </c>
      <c r="AK19" s="912"/>
      <c r="AL19" s="912"/>
      <c r="AM19" s="965">
        <f>SUM(AP19:BA19)</f>
        <v>43</v>
      </c>
      <c r="AN19" s="965"/>
      <c r="AO19" s="965"/>
      <c r="AP19" s="965">
        <v>14</v>
      </c>
      <c r="AQ19" s="965"/>
      <c r="AR19" s="965"/>
      <c r="AS19" s="965"/>
      <c r="AT19" s="965"/>
      <c r="AU19" s="965"/>
      <c r="AV19" s="965"/>
      <c r="AW19" s="965"/>
      <c r="AX19" s="965"/>
      <c r="AY19" s="965">
        <v>29</v>
      </c>
      <c r="AZ19" s="965"/>
      <c r="BA19" s="965"/>
      <c r="BB19" s="965">
        <f aca="true" t="shared" si="1" ref="BB19:BB35">AJ19-AM19</f>
        <v>47</v>
      </c>
      <c r="BC19" s="965"/>
      <c r="BD19" s="965"/>
      <c r="BE19" s="1093"/>
      <c r="BF19" s="1093"/>
      <c r="BG19" s="1093"/>
      <c r="BH19" s="1093"/>
      <c r="BI19" s="1093"/>
      <c r="BJ19" s="1093"/>
      <c r="BK19" s="1097">
        <v>3</v>
      </c>
      <c r="BL19" s="1097"/>
      <c r="BM19" s="1093"/>
      <c r="BN19" s="1093"/>
      <c r="BO19" s="1093"/>
      <c r="BP19" s="1093"/>
      <c r="BQ19" s="1093"/>
      <c r="BR19" s="1093"/>
      <c r="BS19" s="1093"/>
      <c r="BT19" s="1093"/>
      <c r="BU19" s="1089" t="s">
        <v>24</v>
      </c>
      <c r="BV19" s="1089"/>
      <c r="BW19" s="1089"/>
      <c r="BX19" s="1090"/>
    </row>
    <row r="20" spans="1:76" ht="23.25" customHeight="1" thickBot="1">
      <c r="A20" s="994">
        <v>2</v>
      </c>
      <c r="B20" s="995"/>
      <c r="C20" s="1104" t="s">
        <v>184</v>
      </c>
      <c r="D20" s="1105"/>
      <c r="E20" s="1105"/>
      <c r="F20" s="1105"/>
      <c r="G20" s="1105"/>
      <c r="H20" s="1105"/>
      <c r="I20" s="1105"/>
      <c r="J20" s="1105"/>
      <c r="K20" s="1105"/>
      <c r="L20" s="1105"/>
      <c r="M20" s="1105"/>
      <c r="N20" s="1105"/>
      <c r="O20" s="1105"/>
      <c r="P20" s="1105"/>
      <c r="Q20" s="1105"/>
      <c r="R20" s="1105"/>
      <c r="S20" s="1105"/>
      <c r="T20" s="1105"/>
      <c r="U20" s="1105"/>
      <c r="V20" s="1105"/>
      <c r="W20" s="1106"/>
      <c r="X20" s="517"/>
      <c r="Y20" s="518"/>
      <c r="Z20" s="518"/>
      <c r="AA20" s="1022"/>
      <c r="AB20" s="1022"/>
      <c r="AC20" s="1022"/>
      <c r="AD20" s="788"/>
      <c r="AE20" s="788"/>
      <c r="AF20" s="789"/>
      <c r="AG20" s="790"/>
      <c r="AH20" s="791"/>
      <c r="AI20" s="791"/>
      <c r="AJ20" s="788"/>
      <c r="AK20" s="788"/>
      <c r="AL20" s="788"/>
      <c r="AM20" s="771"/>
      <c r="AN20" s="771"/>
      <c r="AO20" s="771"/>
      <c r="AP20" s="771"/>
      <c r="AQ20" s="771"/>
      <c r="AR20" s="771"/>
      <c r="AS20" s="771"/>
      <c r="AT20" s="771"/>
      <c r="AU20" s="771"/>
      <c r="AV20" s="771"/>
      <c r="AW20" s="771"/>
      <c r="AX20" s="771"/>
      <c r="AY20" s="771"/>
      <c r="AZ20" s="771"/>
      <c r="BA20" s="771"/>
      <c r="BB20" s="771"/>
      <c r="BC20" s="771"/>
      <c r="BD20" s="771"/>
      <c r="BE20" s="1032"/>
      <c r="BF20" s="1032"/>
      <c r="BG20" s="1032"/>
      <c r="BH20" s="1032"/>
      <c r="BI20" s="1032"/>
      <c r="BJ20" s="1032"/>
      <c r="BK20" s="1033"/>
      <c r="BL20" s="1033"/>
      <c r="BM20" s="1032"/>
      <c r="BN20" s="1032"/>
      <c r="BO20" s="1032"/>
      <c r="BP20" s="1032"/>
      <c r="BQ20" s="1032"/>
      <c r="BR20" s="1032"/>
      <c r="BS20" s="1032"/>
      <c r="BT20" s="1032"/>
      <c r="BU20" s="989"/>
      <c r="BV20" s="989"/>
      <c r="BW20" s="989"/>
      <c r="BX20" s="1047"/>
    </row>
    <row r="21" spans="1:76" ht="45" customHeight="1">
      <c r="A21" s="994">
        <v>3</v>
      </c>
      <c r="B21" s="995"/>
      <c r="C21" s="1000" t="s">
        <v>191</v>
      </c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1"/>
      <c r="V21" s="1001"/>
      <c r="W21" s="1001"/>
      <c r="X21" s="999"/>
      <c r="Y21" s="788"/>
      <c r="Z21" s="788"/>
      <c r="AA21" s="788">
        <v>4</v>
      </c>
      <c r="AB21" s="788"/>
      <c r="AC21" s="788"/>
      <c r="AD21" s="788"/>
      <c r="AE21" s="788"/>
      <c r="AF21" s="789"/>
      <c r="AG21" s="135">
        <v>3</v>
      </c>
      <c r="AH21" s="788"/>
      <c r="AI21" s="788"/>
      <c r="AJ21" s="788">
        <f t="shared" si="0"/>
        <v>90</v>
      </c>
      <c r="AK21" s="788"/>
      <c r="AL21" s="788"/>
      <c r="AM21" s="771">
        <f aca="true" t="shared" si="2" ref="AM21:AM27">SUM(AP21:BA21)</f>
        <v>43</v>
      </c>
      <c r="AN21" s="771"/>
      <c r="AO21" s="771"/>
      <c r="AP21" s="771">
        <v>14</v>
      </c>
      <c r="AQ21" s="771"/>
      <c r="AR21" s="771"/>
      <c r="AS21" s="771"/>
      <c r="AT21" s="771"/>
      <c r="AU21" s="771"/>
      <c r="AV21" s="771"/>
      <c r="AW21" s="771"/>
      <c r="AX21" s="771"/>
      <c r="AY21" s="771">
        <v>29</v>
      </c>
      <c r="AZ21" s="771"/>
      <c r="BA21" s="771"/>
      <c r="BB21" s="771">
        <f t="shared" si="1"/>
        <v>47</v>
      </c>
      <c r="BC21" s="771"/>
      <c r="BD21" s="771"/>
      <c r="BE21" s="991"/>
      <c r="BF21" s="991"/>
      <c r="BG21" s="991"/>
      <c r="BH21" s="991"/>
      <c r="BI21" s="991"/>
      <c r="BJ21" s="991"/>
      <c r="BK21" s="990">
        <v>3</v>
      </c>
      <c r="BL21" s="990"/>
      <c r="BM21" s="991"/>
      <c r="BN21" s="991"/>
      <c r="BO21" s="991"/>
      <c r="BP21" s="991"/>
      <c r="BQ21" s="991"/>
      <c r="BR21" s="991"/>
      <c r="BS21" s="991"/>
      <c r="BT21" s="991"/>
      <c r="BU21" s="989" t="s">
        <v>24</v>
      </c>
      <c r="BV21" s="989"/>
      <c r="BW21" s="989"/>
      <c r="BX21" s="1047"/>
    </row>
    <row r="22" spans="1:76" ht="23.25" customHeight="1" thickBot="1">
      <c r="A22" s="994">
        <v>4</v>
      </c>
      <c r="B22" s="995"/>
      <c r="C22" s="1086" t="s">
        <v>206</v>
      </c>
      <c r="D22" s="1087"/>
      <c r="E22" s="1087"/>
      <c r="F22" s="1087"/>
      <c r="G22" s="1087"/>
      <c r="H22" s="1087"/>
      <c r="I22" s="1087"/>
      <c r="J22" s="1087"/>
      <c r="K22" s="1087"/>
      <c r="L22" s="1087"/>
      <c r="M22" s="1087"/>
      <c r="N22" s="1087"/>
      <c r="O22" s="1087"/>
      <c r="P22" s="1087"/>
      <c r="Q22" s="1087"/>
      <c r="R22" s="1087"/>
      <c r="S22" s="1087"/>
      <c r="T22" s="1087"/>
      <c r="U22" s="1087"/>
      <c r="V22" s="1087"/>
      <c r="W22" s="1087"/>
      <c r="X22" s="1051"/>
      <c r="Y22" s="1043"/>
      <c r="Z22" s="1043"/>
      <c r="AA22" s="1042"/>
      <c r="AB22" s="1042"/>
      <c r="AC22" s="1042"/>
      <c r="AD22" s="1043"/>
      <c r="AE22" s="1043"/>
      <c r="AF22" s="1044"/>
      <c r="AG22" s="1045"/>
      <c r="AH22" s="1043"/>
      <c r="AI22" s="1043"/>
      <c r="AJ22" s="1043"/>
      <c r="AK22" s="1043"/>
      <c r="AL22" s="1043"/>
      <c r="AM22" s="1041">
        <f>SUM(AM19:AO21)</f>
        <v>86</v>
      </c>
      <c r="AN22" s="1041"/>
      <c r="AO22" s="1041"/>
      <c r="AP22" s="1041"/>
      <c r="AQ22" s="1041"/>
      <c r="AR22" s="1041"/>
      <c r="AS22" s="1041"/>
      <c r="AT22" s="1041"/>
      <c r="AU22" s="1041"/>
      <c r="AV22" s="1041"/>
      <c r="AW22" s="1041"/>
      <c r="AX22" s="1041"/>
      <c r="AY22" s="1041"/>
      <c r="AZ22" s="1041"/>
      <c r="BA22" s="1041"/>
      <c r="BB22" s="1041">
        <f>SUM(BB19:BD21)</f>
        <v>94</v>
      </c>
      <c r="BC22" s="1041"/>
      <c r="BD22" s="1041"/>
      <c r="BE22" s="1039"/>
      <c r="BF22" s="1039"/>
      <c r="BG22" s="1039"/>
      <c r="BH22" s="1039"/>
      <c r="BI22" s="1039"/>
      <c r="BJ22" s="1039"/>
      <c r="BK22" s="1085"/>
      <c r="BL22" s="1085"/>
      <c r="BM22" s="1039"/>
      <c r="BN22" s="1039"/>
      <c r="BO22" s="1039"/>
      <c r="BP22" s="1039"/>
      <c r="BQ22" s="1039"/>
      <c r="BR22" s="1039"/>
      <c r="BS22" s="1039"/>
      <c r="BT22" s="1039"/>
      <c r="BU22" s="1037"/>
      <c r="BV22" s="1037"/>
      <c r="BW22" s="1037"/>
      <c r="BX22" s="1038"/>
    </row>
    <row r="23" spans="1:76" ht="22.5" customHeight="1">
      <c r="A23" s="994">
        <v>5</v>
      </c>
      <c r="B23" s="995"/>
      <c r="C23" s="1095" t="s">
        <v>189</v>
      </c>
      <c r="D23" s="1096"/>
      <c r="E23" s="1096"/>
      <c r="F23" s="1096"/>
      <c r="G23" s="1096"/>
      <c r="H23" s="1096"/>
      <c r="I23" s="1096"/>
      <c r="J23" s="1096"/>
      <c r="K23" s="1096"/>
      <c r="L23" s="1096"/>
      <c r="M23" s="1096"/>
      <c r="N23" s="1096"/>
      <c r="O23" s="1096"/>
      <c r="P23" s="1096"/>
      <c r="Q23" s="1096"/>
      <c r="R23" s="1096"/>
      <c r="S23" s="1096"/>
      <c r="T23" s="1096"/>
      <c r="U23" s="1096"/>
      <c r="V23" s="1096"/>
      <c r="W23" s="1096"/>
      <c r="X23" s="907"/>
      <c r="Y23" s="908"/>
      <c r="Z23" s="908"/>
      <c r="AA23" s="909" t="s">
        <v>120</v>
      </c>
      <c r="AB23" s="909"/>
      <c r="AC23" s="909"/>
      <c r="AD23" s="912"/>
      <c r="AE23" s="912"/>
      <c r="AF23" s="913"/>
      <c r="AG23" s="1069">
        <v>3</v>
      </c>
      <c r="AH23" s="1070"/>
      <c r="AI23" s="1070"/>
      <c r="AJ23" s="912">
        <f t="shared" si="0"/>
        <v>90</v>
      </c>
      <c r="AK23" s="912"/>
      <c r="AL23" s="912"/>
      <c r="AM23" s="965">
        <f>SUM(AP23:BA23)</f>
        <v>39</v>
      </c>
      <c r="AN23" s="965"/>
      <c r="AO23" s="965"/>
      <c r="AP23" s="965">
        <v>14</v>
      </c>
      <c r="AQ23" s="965"/>
      <c r="AR23" s="965"/>
      <c r="AS23" s="965"/>
      <c r="AT23" s="965"/>
      <c r="AU23" s="965"/>
      <c r="AV23" s="965"/>
      <c r="AW23" s="965"/>
      <c r="AX23" s="965"/>
      <c r="AY23" s="965">
        <v>25</v>
      </c>
      <c r="AZ23" s="965"/>
      <c r="BA23" s="965"/>
      <c r="BB23" s="965">
        <f t="shared" si="1"/>
        <v>51</v>
      </c>
      <c r="BC23" s="965"/>
      <c r="BD23" s="965"/>
      <c r="BE23" s="1093"/>
      <c r="BF23" s="1093"/>
      <c r="BG23" s="1094"/>
      <c r="BH23" s="1094"/>
      <c r="BI23" s="1093"/>
      <c r="BJ23" s="1093"/>
      <c r="BK23" s="1093"/>
      <c r="BL23" s="1093"/>
      <c r="BM23" s="1097"/>
      <c r="BN23" s="1097"/>
      <c r="BO23" s="1097">
        <v>3</v>
      </c>
      <c r="BP23" s="1097"/>
      <c r="BQ23" s="1093"/>
      <c r="BR23" s="1093"/>
      <c r="BS23" s="1093"/>
      <c r="BT23" s="1093"/>
      <c r="BU23" s="1089" t="s">
        <v>24</v>
      </c>
      <c r="BV23" s="1089"/>
      <c r="BW23" s="1089"/>
      <c r="BX23" s="1090"/>
    </row>
    <row r="24" spans="1:76" ht="23.25" customHeight="1" thickBot="1">
      <c r="A24" s="994">
        <v>6</v>
      </c>
      <c r="B24" s="995"/>
      <c r="C24" s="1091" t="s">
        <v>190</v>
      </c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51"/>
      <c r="Y24" s="1043"/>
      <c r="Z24" s="1043"/>
      <c r="AA24" s="1042"/>
      <c r="AB24" s="1042"/>
      <c r="AC24" s="1042"/>
      <c r="AD24" s="1043"/>
      <c r="AE24" s="1043"/>
      <c r="AF24" s="1044"/>
      <c r="AG24" s="1045"/>
      <c r="AH24" s="1043"/>
      <c r="AI24" s="1043"/>
      <c r="AJ24" s="1043"/>
      <c r="AK24" s="1043"/>
      <c r="AL24" s="1043"/>
      <c r="AM24" s="1041">
        <f>SUM(AM23)</f>
        <v>39</v>
      </c>
      <c r="AN24" s="1041"/>
      <c r="AO24" s="1041"/>
      <c r="AP24" s="1088"/>
      <c r="AQ24" s="1088"/>
      <c r="AR24" s="1088"/>
      <c r="AS24" s="1088"/>
      <c r="AT24" s="1088"/>
      <c r="AU24" s="1088"/>
      <c r="AV24" s="1088"/>
      <c r="AW24" s="1088"/>
      <c r="AX24" s="1088"/>
      <c r="AY24" s="1088"/>
      <c r="AZ24" s="1088"/>
      <c r="BA24" s="1088"/>
      <c r="BB24" s="1041">
        <f>SUM(BB23)</f>
        <v>51</v>
      </c>
      <c r="BC24" s="1041"/>
      <c r="BD24" s="1041"/>
      <c r="BE24" s="1039"/>
      <c r="BF24" s="1039"/>
      <c r="BG24" s="1039"/>
      <c r="BH24" s="1039"/>
      <c r="BI24" s="1039"/>
      <c r="BJ24" s="1039"/>
      <c r="BK24" s="1039"/>
      <c r="BL24" s="1039"/>
      <c r="BM24" s="1085"/>
      <c r="BN24" s="1085"/>
      <c r="BO24" s="1085"/>
      <c r="BP24" s="1085"/>
      <c r="BQ24" s="1039"/>
      <c r="BR24" s="1039"/>
      <c r="BS24" s="1039"/>
      <c r="BT24" s="1039"/>
      <c r="BU24" s="1037"/>
      <c r="BV24" s="1037"/>
      <c r="BW24" s="1037"/>
      <c r="BX24" s="1038"/>
    </row>
    <row r="25" spans="1:76" ht="22.5">
      <c r="A25" s="994">
        <v>7</v>
      </c>
      <c r="B25" s="995"/>
      <c r="C25" s="992" t="s">
        <v>187</v>
      </c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1002"/>
      <c r="Y25" s="912"/>
      <c r="Z25" s="912"/>
      <c r="AA25" s="909">
        <v>6</v>
      </c>
      <c r="AB25" s="909"/>
      <c r="AC25" s="909"/>
      <c r="AD25" s="912"/>
      <c r="AE25" s="912"/>
      <c r="AF25" s="913"/>
      <c r="AG25" s="917">
        <v>6</v>
      </c>
      <c r="AH25" s="912"/>
      <c r="AI25" s="912"/>
      <c r="AJ25" s="912">
        <f t="shared" si="0"/>
        <v>180</v>
      </c>
      <c r="AK25" s="912"/>
      <c r="AL25" s="912"/>
      <c r="AM25" s="965">
        <f t="shared" si="2"/>
        <v>78</v>
      </c>
      <c r="AN25" s="965"/>
      <c r="AO25" s="965"/>
      <c r="AP25" s="965">
        <v>28</v>
      </c>
      <c r="AQ25" s="965"/>
      <c r="AR25" s="965"/>
      <c r="AS25" s="965"/>
      <c r="AT25" s="965"/>
      <c r="AU25" s="965"/>
      <c r="AV25" s="965"/>
      <c r="AW25" s="965"/>
      <c r="AX25" s="965"/>
      <c r="AY25" s="965">
        <v>50</v>
      </c>
      <c r="AZ25" s="965"/>
      <c r="BA25" s="965"/>
      <c r="BB25" s="965">
        <f t="shared" si="1"/>
        <v>102</v>
      </c>
      <c r="BC25" s="965"/>
      <c r="BD25" s="965"/>
      <c r="BE25" s="1063"/>
      <c r="BF25" s="1063"/>
      <c r="BG25" s="1063"/>
      <c r="BH25" s="1063"/>
      <c r="BI25" s="1063"/>
      <c r="BJ25" s="1063"/>
      <c r="BK25" s="1063"/>
      <c r="BL25" s="1063"/>
      <c r="BM25" s="1063"/>
      <c r="BN25" s="1063"/>
      <c r="BO25" s="1064">
        <v>6</v>
      </c>
      <c r="BP25" s="1064"/>
      <c r="BQ25" s="1063"/>
      <c r="BR25" s="1063"/>
      <c r="BS25" s="1063"/>
      <c r="BT25" s="1063"/>
      <c r="BU25" s="1089" t="s">
        <v>24</v>
      </c>
      <c r="BV25" s="1089"/>
      <c r="BW25" s="1089"/>
      <c r="BX25" s="1090"/>
    </row>
    <row r="26" spans="1:76" ht="23.25" customHeight="1" thickBot="1">
      <c r="A26" s="994">
        <v>8</v>
      </c>
      <c r="B26" s="995"/>
      <c r="C26" s="1086" t="s">
        <v>188</v>
      </c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7"/>
      <c r="V26" s="1087"/>
      <c r="W26" s="1087"/>
      <c r="X26" s="999"/>
      <c r="Y26" s="788"/>
      <c r="Z26" s="788"/>
      <c r="AA26" s="788"/>
      <c r="AB26" s="788"/>
      <c r="AC26" s="788"/>
      <c r="AD26" s="1098"/>
      <c r="AE26" s="1098"/>
      <c r="AF26" s="1099"/>
      <c r="AG26" s="790"/>
      <c r="AH26" s="791"/>
      <c r="AI26" s="791"/>
      <c r="AJ26" s="788"/>
      <c r="AK26" s="788"/>
      <c r="AL26" s="788"/>
      <c r="AM26" s="771"/>
      <c r="AN26" s="771"/>
      <c r="AO26" s="771"/>
      <c r="AP26" s="771"/>
      <c r="AQ26" s="771"/>
      <c r="AR26" s="771"/>
      <c r="AS26" s="771"/>
      <c r="AT26" s="771"/>
      <c r="AU26" s="771"/>
      <c r="AV26" s="771"/>
      <c r="AW26" s="771"/>
      <c r="AX26" s="771"/>
      <c r="AY26" s="771"/>
      <c r="AZ26" s="771"/>
      <c r="BA26" s="771"/>
      <c r="BB26" s="771"/>
      <c r="BC26" s="771"/>
      <c r="BD26" s="771"/>
      <c r="BE26" s="1032"/>
      <c r="BF26" s="1032"/>
      <c r="BG26" s="1032"/>
      <c r="BH26" s="1032"/>
      <c r="BI26" s="1032"/>
      <c r="BJ26" s="1032"/>
      <c r="BK26" s="1032"/>
      <c r="BL26" s="1032"/>
      <c r="BM26" s="1032"/>
      <c r="BN26" s="1032"/>
      <c r="BO26" s="1033"/>
      <c r="BP26" s="1033"/>
      <c r="BQ26" s="1032"/>
      <c r="BR26" s="1032"/>
      <c r="BS26" s="1032"/>
      <c r="BT26" s="1032"/>
      <c r="BU26" s="989"/>
      <c r="BV26" s="989"/>
      <c r="BW26" s="989"/>
      <c r="BX26" s="1047"/>
    </row>
    <row r="27" spans="1:76" ht="23.25" customHeight="1">
      <c r="A27" s="994">
        <v>9</v>
      </c>
      <c r="B27" s="995"/>
      <c r="C27" s="1055" t="s">
        <v>194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78"/>
      <c r="X27" s="999"/>
      <c r="Y27" s="788"/>
      <c r="Z27" s="788"/>
      <c r="AA27" s="1022" t="s">
        <v>120</v>
      </c>
      <c r="AB27" s="518"/>
      <c r="AC27" s="518"/>
      <c r="AD27" s="788"/>
      <c r="AE27" s="788"/>
      <c r="AF27" s="789"/>
      <c r="AG27" s="135">
        <v>6</v>
      </c>
      <c r="AH27" s="788"/>
      <c r="AI27" s="788"/>
      <c r="AJ27" s="788">
        <f t="shared" si="0"/>
        <v>180</v>
      </c>
      <c r="AK27" s="788"/>
      <c r="AL27" s="788"/>
      <c r="AM27" s="771">
        <f t="shared" si="2"/>
        <v>78</v>
      </c>
      <c r="AN27" s="771"/>
      <c r="AO27" s="771"/>
      <c r="AP27" s="771">
        <v>28</v>
      </c>
      <c r="AQ27" s="771"/>
      <c r="AR27" s="771"/>
      <c r="AS27" s="771"/>
      <c r="AT27" s="771"/>
      <c r="AU27" s="771"/>
      <c r="AV27" s="771"/>
      <c r="AW27" s="771"/>
      <c r="AX27" s="771"/>
      <c r="AY27" s="771">
        <v>50</v>
      </c>
      <c r="AZ27" s="771"/>
      <c r="BA27" s="771"/>
      <c r="BB27" s="771">
        <f t="shared" si="1"/>
        <v>102</v>
      </c>
      <c r="BC27" s="771"/>
      <c r="BD27" s="771"/>
      <c r="BE27" s="991"/>
      <c r="BF27" s="991"/>
      <c r="BG27" s="991"/>
      <c r="BH27" s="991"/>
      <c r="BI27" s="991"/>
      <c r="BJ27" s="991"/>
      <c r="BK27" s="991"/>
      <c r="BL27" s="991"/>
      <c r="BM27" s="991"/>
      <c r="BN27" s="991"/>
      <c r="BO27" s="990">
        <v>6</v>
      </c>
      <c r="BP27" s="990"/>
      <c r="BQ27" s="991"/>
      <c r="BR27" s="991"/>
      <c r="BS27" s="991"/>
      <c r="BT27" s="991"/>
      <c r="BU27" s="989" t="s">
        <v>24</v>
      </c>
      <c r="BV27" s="989"/>
      <c r="BW27" s="989"/>
      <c r="BX27" s="1047"/>
    </row>
    <row r="28" spans="1:78" ht="23.25" customHeight="1" thickBot="1">
      <c r="A28" s="994">
        <v>10</v>
      </c>
      <c r="B28" s="995"/>
      <c r="C28" s="1052" t="s">
        <v>195</v>
      </c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53"/>
      <c r="W28" s="1074"/>
      <c r="X28" s="1051"/>
      <c r="Y28" s="1043"/>
      <c r="Z28" s="1043"/>
      <c r="AA28" s="1042"/>
      <c r="AB28" s="1075"/>
      <c r="AC28" s="1075"/>
      <c r="AD28" s="1043"/>
      <c r="AE28" s="1043"/>
      <c r="AF28" s="1044"/>
      <c r="AG28" s="1045"/>
      <c r="AH28" s="1043"/>
      <c r="AI28" s="1043"/>
      <c r="AJ28" s="1043"/>
      <c r="AK28" s="1043"/>
      <c r="AL28" s="1043"/>
      <c r="AM28" s="1041">
        <f>SUM(AM25:AO27)</f>
        <v>156</v>
      </c>
      <c r="AN28" s="1041"/>
      <c r="AO28" s="1041"/>
      <c r="AP28" s="1041"/>
      <c r="AQ28" s="1041"/>
      <c r="AR28" s="1041"/>
      <c r="AS28" s="1041">
        <f>SUM(AS25:AU27)</f>
        <v>0</v>
      </c>
      <c r="AT28" s="1041"/>
      <c r="AU28" s="1041"/>
      <c r="AV28" s="1041">
        <f>SUM(AV25:AX27)</f>
        <v>0</v>
      </c>
      <c r="AW28" s="1041"/>
      <c r="AX28" s="1041"/>
      <c r="AY28" s="1041"/>
      <c r="AZ28" s="1041"/>
      <c r="BA28" s="1041"/>
      <c r="BB28" s="1041">
        <f>SUM(BB25:BD27)</f>
        <v>204</v>
      </c>
      <c r="BC28" s="1041"/>
      <c r="BD28" s="1041"/>
      <c r="BE28" s="1039"/>
      <c r="BF28" s="1039"/>
      <c r="BG28" s="1039"/>
      <c r="BH28" s="1039"/>
      <c r="BI28" s="1039"/>
      <c r="BJ28" s="1039"/>
      <c r="BK28" s="1039"/>
      <c r="BL28" s="1039"/>
      <c r="BM28" s="1039"/>
      <c r="BN28" s="1039"/>
      <c r="BO28" s="1040">
        <f>SUM(BO25:BP27)</f>
        <v>12</v>
      </c>
      <c r="BP28" s="1040"/>
      <c r="BQ28" s="1039"/>
      <c r="BR28" s="1039"/>
      <c r="BS28" s="1039"/>
      <c r="BT28" s="1039"/>
      <c r="BU28" s="1037"/>
      <c r="BV28" s="1037"/>
      <c r="BW28" s="1037"/>
      <c r="BX28" s="1038"/>
      <c r="BY28" s="44"/>
      <c r="BZ28" s="44"/>
    </row>
    <row r="29" spans="1:76" ht="47.25" customHeight="1">
      <c r="A29" s="994">
        <v>11</v>
      </c>
      <c r="B29" s="995"/>
      <c r="C29" s="1066" t="s">
        <v>204</v>
      </c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  <c r="Q29" s="1067"/>
      <c r="R29" s="1067"/>
      <c r="S29" s="1067"/>
      <c r="T29" s="1067"/>
      <c r="U29" s="1067"/>
      <c r="V29" s="1067"/>
      <c r="W29" s="1068"/>
      <c r="X29" s="1002"/>
      <c r="Y29" s="912"/>
      <c r="Z29" s="912"/>
      <c r="AA29" s="912">
        <v>6</v>
      </c>
      <c r="AB29" s="912"/>
      <c r="AC29" s="912"/>
      <c r="AD29" s="912"/>
      <c r="AE29" s="912"/>
      <c r="AF29" s="913"/>
      <c r="AG29" s="1069">
        <v>3</v>
      </c>
      <c r="AH29" s="1070"/>
      <c r="AI29" s="1070"/>
      <c r="AJ29" s="912">
        <f t="shared" si="0"/>
        <v>90</v>
      </c>
      <c r="AK29" s="912"/>
      <c r="AL29" s="912"/>
      <c r="AM29" s="965">
        <f>SUM(AP29:BA29)</f>
        <v>33</v>
      </c>
      <c r="AN29" s="965"/>
      <c r="AO29" s="965"/>
      <c r="AP29" s="965">
        <v>12</v>
      </c>
      <c r="AQ29" s="965"/>
      <c r="AR29" s="965"/>
      <c r="AS29" s="965"/>
      <c r="AT29" s="965"/>
      <c r="AU29" s="965"/>
      <c r="AV29" s="965"/>
      <c r="AW29" s="965"/>
      <c r="AX29" s="965"/>
      <c r="AY29" s="965">
        <v>21</v>
      </c>
      <c r="AZ29" s="965"/>
      <c r="BA29" s="965"/>
      <c r="BB29" s="965">
        <f t="shared" si="1"/>
        <v>57</v>
      </c>
      <c r="BC29" s="965"/>
      <c r="BD29" s="965"/>
      <c r="BE29" s="1063"/>
      <c r="BF29" s="1063"/>
      <c r="BG29" s="1063"/>
      <c r="BH29" s="1063"/>
      <c r="BI29" s="1063"/>
      <c r="BJ29" s="1063"/>
      <c r="BK29" s="1063"/>
      <c r="BL29" s="1063"/>
      <c r="BM29" s="1063"/>
      <c r="BN29" s="1063"/>
      <c r="BO29" s="1064"/>
      <c r="BP29" s="1064"/>
      <c r="BQ29" s="1064">
        <v>3</v>
      </c>
      <c r="BR29" s="1064"/>
      <c r="BS29" s="1063"/>
      <c r="BT29" s="1063"/>
      <c r="BU29" s="1058" t="s">
        <v>24</v>
      </c>
      <c r="BV29" s="1058"/>
      <c r="BW29" s="1058"/>
      <c r="BX29" s="1059"/>
    </row>
    <row r="30" spans="1:76" ht="23.25" thickBot="1">
      <c r="A30" s="994">
        <v>12</v>
      </c>
      <c r="B30" s="995"/>
      <c r="C30" s="1060" t="s">
        <v>198</v>
      </c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2"/>
      <c r="X30" s="999"/>
      <c r="Y30" s="788"/>
      <c r="Z30" s="788"/>
      <c r="AA30" s="1022"/>
      <c r="AB30" s="518"/>
      <c r="AC30" s="518"/>
      <c r="AD30" s="788"/>
      <c r="AE30" s="788"/>
      <c r="AF30" s="789"/>
      <c r="AG30" s="135"/>
      <c r="AH30" s="788"/>
      <c r="AI30" s="788"/>
      <c r="AJ30" s="788"/>
      <c r="AK30" s="788"/>
      <c r="AL30" s="788"/>
      <c r="AM30" s="771"/>
      <c r="AN30" s="771"/>
      <c r="AO30" s="771"/>
      <c r="AP30" s="771"/>
      <c r="AQ30" s="771"/>
      <c r="AR30" s="771"/>
      <c r="AS30" s="771"/>
      <c r="AT30" s="771"/>
      <c r="AU30" s="771"/>
      <c r="AV30" s="771"/>
      <c r="AW30" s="771"/>
      <c r="AX30" s="771"/>
      <c r="AY30" s="771"/>
      <c r="AZ30" s="771"/>
      <c r="BA30" s="771"/>
      <c r="BB30" s="771"/>
      <c r="BC30" s="771"/>
      <c r="BD30" s="771"/>
      <c r="BE30" s="991"/>
      <c r="BF30" s="991"/>
      <c r="BG30" s="991"/>
      <c r="BH30" s="991"/>
      <c r="BI30" s="991"/>
      <c r="BJ30" s="991"/>
      <c r="BK30" s="991"/>
      <c r="BL30" s="991"/>
      <c r="BM30" s="991"/>
      <c r="BN30" s="991"/>
      <c r="BO30" s="990"/>
      <c r="BP30" s="990"/>
      <c r="BQ30" s="991"/>
      <c r="BR30" s="991"/>
      <c r="BS30" s="991"/>
      <c r="BT30" s="991"/>
      <c r="BU30" s="989"/>
      <c r="BV30" s="989"/>
      <c r="BW30" s="989"/>
      <c r="BX30" s="1047"/>
    </row>
    <row r="31" spans="1:76" ht="23.25" customHeight="1">
      <c r="A31" s="994">
        <v>13</v>
      </c>
      <c r="B31" s="995"/>
      <c r="C31" s="1082" t="s">
        <v>192</v>
      </c>
      <c r="D31" s="1083"/>
      <c r="E31" s="1083"/>
      <c r="F31" s="1083"/>
      <c r="G31" s="1083"/>
      <c r="H31" s="1083"/>
      <c r="I31" s="1083"/>
      <c r="J31" s="1083"/>
      <c r="K31" s="1083"/>
      <c r="L31" s="1083"/>
      <c r="M31" s="1083"/>
      <c r="N31" s="1083"/>
      <c r="O31" s="1083"/>
      <c r="P31" s="1083"/>
      <c r="Q31" s="1083"/>
      <c r="R31" s="1083"/>
      <c r="S31" s="1083"/>
      <c r="T31" s="1083"/>
      <c r="U31" s="1083"/>
      <c r="V31" s="1083"/>
      <c r="W31" s="1084"/>
      <c r="X31" s="517"/>
      <c r="Y31" s="518"/>
      <c r="Z31" s="518"/>
      <c r="AA31" s="1022">
        <v>6</v>
      </c>
      <c r="AB31" s="1022"/>
      <c r="AC31" s="1022"/>
      <c r="AD31" s="788"/>
      <c r="AE31" s="788"/>
      <c r="AF31" s="789"/>
      <c r="AG31" s="790">
        <v>3</v>
      </c>
      <c r="AH31" s="791"/>
      <c r="AI31" s="791"/>
      <c r="AJ31" s="788">
        <f t="shared" si="0"/>
        <v>90</v>
      </c>
      <c r="AK31" s="788"/>
      <c r="AL31" s="788"/>
      <c r="AM31" s="771">
        <f>SUM(AP31:BA31)</f>
        <v>33</v>
      </c>
      <c r="AN31" s="771"/>
      <c r="AO31" s="771"/>
      <c r="AP31" s="771">
        <v>12</v>
      </c>
      <c r="AQ31" s="771"/>
      <c r="AR31" s="771"/>
      <c r="AS31" s="771"/>
      <c r="AT31" s="771"/>
      <c r="AU31" s="771"/>
      <c r="AV31" s="771"/>
      <c r="AW31" s="771"/>
      <c r="AX31" s="771"/>
      <c r="AY31" s="771">
        <v>21</v>
      </c>
      <c r="AZ31" s="771"/>
      <c r="BA31" s="771"/>
      <c r="BB31" s="771">
        <f t="shared" si="1"/>
        <v>57</v>
      </c>
      <c r="BC31" s="771"/>
      <c r="BD31" s="771"/>
      <c r="BE31" s="1032"/>
      <c r="BF31" s="1032"/>
      <c r="BG31" s="1032"/>
      <c r="BH31" s="1032"/>
      <c r="BI31" s="1032"/>
      <c r="BJ31" s="1032"/>
      <c r="BK31" s="1032"/>
      <c r="BL31" s="1032"/>
      <c r="BM31" s="1032"/>
      <c r="BN31" s="1032"/>
      <c r="BO31" s="1033"/>
      <c r="BP31" s="1033"/>
      <c r="BQ31" s="1033">
        <v>3</v>
      </c>
      <c r="BR31" s="1033"/>
      <c r="BS31" s="1032"/>
      <c r="BT31" s="1032"/>
      <c r="BU31" s="989" t="s">
        <v>24</v>
      </c>
      <c r="BV31" s="989"/>
      <c r="BW31" s="989"/>
      <c r="BX31" s="1047"/>
    </row>
    <row r="32" spans="1:76" ht="23.25" thickBot="1">
      <c r="A32" s="994">
        <v>14</v>
      </c>
      <c r="B32" s="995"/>
      <c r="C32" s="1052" t="s">
        <v>193</v>
      </c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4"/>
      <c r="X32" s="1079"/>
      <c r="Y32" s="1080"/>
      <c r="Z32" s="1080"/>
      <c r="AA32" s="1022"/>
      <c r="AB32" s="518"/>
      <c r="AC32" s="518"/>
      <c r="AD32" s="1080"/>
      <c r="AE32" s="1080"/>
      <c r="AF32" s="1081"/>
      <c r="AG32" s="135"/>
      <c r="AH32" s="788"/>
      <c r="AI32" s="788"/>
      <c r="AJ32" s="788"/>
      <c r="AK32" s="788"/>
      <c r="AL32" s="788"/>
      <c r="AM32" s="771"/>
      <c r="AN32" s="771"/>
      <c r="AO32" s="771"/>
      <c r="AP32" s="771"/>
      <c r="AQ32" s="771"/>
      <c r="AR32" s="771"/>
      <c r="AS32" s="771"/>
      <c r="AT32" s="771"/>
      <c r="AU32" s="771"/>
      <c r="AV32" s="771"/>
      <c r="AW32" s="771"/>
      <c r="AX32" s="771"/>
      <c r="AY32" s="771"/>
      <c r="AZ32" s="771"/>
      <c r="BA32" s="771"/>
      <c r="BB32" s="771"/>
      <c r="BC32" s="771"/>
      <c r="BD32" s="771"/>
      <c r="BE32" s="991"/>
      <c r="BF32" s="991"/>
      <c r="BG32" s="991"/>
      <c r="BH32" s="991"/>
      <c r="BI32" s="991"/>
      <c r="BJ32" s="991"/>
      <c r="BK32" s="991"/>
      <c r="BL32" s="991"/>
      <c r="BM32" s="991"/>
      <c r="BN32" s="991"/>
      <c r="BO32" s="990"/>
      <c r="BP32" s="990"/>
      <c r="BQ32" s="991"/>
      <c r="BR32" s="991"/>
      <c r="BS32" s="991"/>
      <c r="BT32" s="991"/>
      <c r="BU32" s="989"/>
      <c r="BV32" s="989"/>
      <c r="BW32" s="989"/>
      <c r="BX32" s="1047"/>
    </row>
    <row r="33" spans="1:76" ht="22.5">
      <c r="A33" s="994">
        <v>15</v>
      </c>
      <c r="B33" s="995"/>
      <c r="C33" s="1055" t="s">
        <v>209</v>
      </c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78"/>
      <c r="X33" s="999"/>
      <c r="Y33" s="788"/>
      <c r="Z33" s="788"/>
      <c r="AA33" s="1022">
        <v>7</v>
      </c>
      <c r="AB33" s="518"/>
      <c r="AC33" s="518"/>
      <c r="AD33" s="788"/>
      <c r="AE33" s="788"/>
      <c r="AF33" s="789"/>
      <c r="AG33" s="135">
        <v>3</v>
      </c>
      <c r="AH33" s="788"/>
      <c r="AI33" s="788"/>
      <c r="AJ33" s="788">
        <f t="shared" si="0"/>
        <v>90</v>
      </c>
      <c r="AK33" s="788"/>
      <c r="AL33" s="788"/>
      <c r="AM33" s="771">
        <f>SUM(AP33:BA33)</f>
        <v>33</v>
      </c>
      <c r="AN33" s="771"/>
      <c r="AO33" s="771"/>
      <c r="AP33" s="771">
        <v>12</v>
      </c>
      <c r="AQ33" s="771"/>
      <c r="AR33" s="771"/>
      <c r="AS33" s="771"/>
      <c r="AT33" s="771"/>
      <c r="AU33" s="771"/>
      <c r="AV33" s="771"/>
      <c r="AW33" s="771"/>
      <c r="AX33" s="771"/>
      <c r="AY33" s="771">
        <v>21</v>
      </c>
      <c r="AZ33" s="771"/>
      <c r="BA33" s="771"/>
      <c r="BB33" s="771">
        <f t="shared" si="1"/>
        <v>57</v>
      </c>
      <c r="BC33" s="771"/>
      <c r="BD33" s="771"/>
      <c r="BE33" s="991"/>
      <c r="BF33" s="991"/>
      <c r="BG33" s="991"/>
      <c r="BH33" s="991"/>
      <c r="BI33" s="991"/>
      <c r="BJ33" s="991"/>
      <c r="BK33" s="991"/>
      <c r="BL33" s="991"/>
      <c r="BM33" s="991"/>
      <c r="BN33" s="991"/>
      <c r="BO33" s="990"/>
      <c r="BP33" s="990"/>
      <c r="BQ33" s="990">
        <v>3</v>
      </c>
      <c r="BR33" s="990"/>
      <c r="BS33" s="991"/>
      <c r="BT33" s="991"/>
      <c r="BU33" s="989" t="s">
        <v>24</v>
      </c>
      <c r="BV33" s="989"/>
      <c r="BW33" s="989"/>
      <c r="BX33" s="1047"/>
    </row>
    <row r="34" spans="1:76" ht="23.25" customHeight="1" thickBot="1">
      <c r="A34" s="994">
        <v>16</v>
      </c>
      <c r="B34" s="995"/>
      <c r="C34" s="1052" t="s">
        <v>210</v>
      </c>
      <c r="D34" s="1053"/>
      <c r="E34" s="1053"/>
      <c r="F34" s="1053"/>
      <c r="G34" s="1053"/>
      <c r="H34" s="1053"/>
      <c r="I34" s="1053"/>
      <c r="J34" s="1053"/>
      <c r="K34" s="1053"/>
      <c r="L34" s="1053"/>
      <c r="M34" s="1053"/>
      <c r="N34" s="1053"/>
      <c r="O34" s="1053"/>
      <c r="P34" s="1053"/>
      <c r="Q34" s="1053"/>
      <c r="R34" s="1053"/>
      <c r="S34" s="1053"/>
      <c r="T34" s="1053"/>
      <c r="U34" s="1053"/>
      <c r="V34" s="1053"/>
      <c r="W34" s="1074"/>
      <c r="X34" s="999"/>
      <c r="Y34" s="788"/>
      <c r="Z34" s="788"/>
      <c r="AA34" s="1022"/>
      <c r="AB34" s="518"/>
      <c r="AC34" s="518"/>
      <c r="AD34" s="788"/>
      <c r="AE34" s="788"/>
      <c r="AF34" s="789"/>
      <c r="AG34" s="135"/>
      <c r="AH34" s="788"/>
      <c r="AI34" s="788"/>
      <c r="AJ34" s="788"/>
      <c r="AK34" s="788"/>
      <c r="AL34" s="788"/>
      <c r="AM34" s="771"/>
      <c r="AN34" s="771"/>
      <c r="AO34" s="771"/>
      <c r="AP34" s="771"/>
      <c r="AQ34" s="771"/>
      <c r="AR34" s="771"/>
      <c r="AS34" s="771"/>
      <c r="AT34" s="771"/>
      <c r="AU34" s="771"/>
      <c r="AV34" s="771"/>
      <c r="AW34" s="771"/>
      <c r="AX34" s="771"/>
      <c r="AY34" s="771"/>
      <c r="AZ34" s="771"/>
      <c r="BA34" s="771"/>
      <c r="BB34" s="771"/>
      <c r="BC34" s="771"/>
      <c r="BD34" s="771"/>
      <c r="BE34" s="991"/>
      <c r="BF34" s="991"/>
      <c r="BG34" s="991"/>
      <c r="BH34" s="991"/>
      <c r="BI34" s="991"/>
      <c r="BJ34" s="991"/>
      <c r="BK34" s="991"/>
      <c r="BL34" s="991"/>
      <c r="BM34" s="991"/>
      <c r="BN34" s="991"/>
      <c r="BO34" s="990"/>
      <c r="BP34" s="990"/>
      <c r="BQ34" s="990"/>
      <c r="BR34" s="990"/>
      <c r="BS34" s="991"/>
      <c r="BT34" s="991"/>
      <c r="BU34" s="989" t="s">
        <v>24</v>
      </c>
      <c r="BV34" s="989"/>
      <c r="BW34" s="989"/>
      <c r="BX34" s="1047"/>
    </row>
    <row r="35" spans="1:76" ht="22.5" customHeight="1">
      <c r="A35" s="994">
        <v>17</v>
      </c>
      <c r="B35" s="995"/>
      <c r="C35" s="992" t="s">
        <v>201</v>
      </c>
      <c r="D35" s="993"/>
      <c r="E35" s="993"/>
      <c r="F35" s="993"/>
      <c r="G35" s="993"/>
      <c r="H35" s="993"/>
      <c r="I35" s="993"/>
      <c r="J35" s="993"/>
      <c r="K35" s="993"/>
      <c r="L35" s="993"/>
      <c r="M35" s="993"/>
      <c r="N35" s="993"/>
      <c r="O35" s="993"/>
      <c r="P35" s="993"/>
      <c r="Q35" s="993"/>
      <c r="R35" s="993"/>
      <c r="S35" s="993"/>
      <c r="T35" s="993"/>
      <c r="U35" s="993"/>
      <c r="V35" s="993"/>
      <c r="W35" s="1046"/>
      <c r="X35" s="999"/>
      <c r="Y35" s="788"/>
      <c r="Z35" s="788"/>
      <c r="AA35" s="1022" t="s">
        <v>119</v>
      </c>
      <c r="AB35" s="1022"/>
      <c r="AC35" s="1022"/>
      <c r="AD35" s="788"/>
      <c r="AE35" s="788"/>
      <c r="AF35" s="789"/>
      <c r="AG35" s="135">
        <v>3</v>
      </c>
      <c r="AH35" s="788"/>
      <c r="AI35" s="788"/>
      <c r="AJ35" s="788">
        <f t="shared" si="0"/>
        <v>90</v>
      </c>
      <c r="AK35" s="788"/>
      <c r="AL35" s="788"/>
      <c r="AM35" s="771">
        <f>SUM(AP35:BA35)</f>
        <v>33</v>
      </c>
      <c r="AN35" s="771"/>
      <c r="AO35" s="771"/>
      <c r="AP35" s="771">
        <v>12</v>
      </c>
      <c r="AQ35" s="771"/>
      <c r="AR35" s="771"/>
      <c r="AS35" s="771"/>
      <c r="AT35" s="771"/>
      <c r="AU35" s="771"/>
      <c r="AV35" s="771"/>
      <c r="AW35" s="771"/>
      <c r="AX35" s="771"/>
      <c r="AY35" s="771">
        <v>21</v>
      </c>
      <c r="AZ35" s="771"/>
      <c r="BA35" s="771"/>
      <c r="BB35" s="771">
        <f t="shared" si="1"/>
        <v>57</v>
      </c>
      <c r="BC35" s="771"/>
      <c r="BD35" s="771"/>
      <c r="BE35" s="991"/>
      <c r="BF35" s="991"/>
      <c r="BG35" s="991"/>
      <c r="BH35" s="991"/>
      <c r="BI35" s="991"/>
      <c r="BJ35" s="991"/>
      <c r="BK35" s="991"/>
      <c r="BL35" s="991"/>
      <c r="BM35" s="991"/>
      <c r="BN35" s="991"/>
      <c r="BO35" s="991"/>
      <c r="BP35" s="991"/>
      <c r="BQ35" s="990">
        <v>3</v>
      </c>
      <c r="BR35" s="990"/>
      <c r="BS35" s="991"/>
      <c r="BT35" s="991"/>
      <c r="BU35" s="989" t="s">
        <v>24</v>
      </c>
      <c r="BV35" s="989"/>
      <c r="BW35" s="989"/>
      <c r="BX35" s="1047"/>
    </row>
    <row r="36" spans="1:76" ht="23.25" customHeight="1" thickBot="1">
      <c r="A36" s="994">
        <v>18</v>
      </c>
      <c r="B36" s="995"/>
      <c r="C36" s="1048" t="s">
        <v>208</v>
      </c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1049"/>
      <c r="R36" s="1049"/>
      <c r="S36" s="1049"/>
      <c r="T36" s="1049"/>
      <c r="U36" s="1049"/>
      <c r="V36" s="1049"/>
      <c r="W36" s="1050"/>
      <c r="X36" s="1051"/>
      <c r="Y36" s="1043"/>
      <c r="Z36" s="1043"/>
      <c r="AA36" s="1042"/>
      <c r="AB36" s="1042"/>
      <c r="AC36" s="1042"/>
      <c r="AD36" s="1043"/>
      <c r="AE36" s="1043"/>
      <c r="AF36" s="1044"/>
      <c r="AG36" s="1045"/>
      <c r="AH36" s="1043"/>
      <c r="AI36" s="1043"/>
      <c r="AJ36" s="1043"/>
      <c r="AK36" s="1043"/>
      <c r="AL36" s="1043"/>
      <c r="AM36" s="1041">
        <f>SUM(AM29:AO35)</f>
        <v>132</v>
      </c>
      <c r="AN36" s="1041"/>
      <c r="AO36" s="1041"/>
      <c r="AP36" s="1041"/>
      <c r="AQ36" s="1041"/>
      <c r="AR36" s="1041"/>
      <c r="AS36" s="1041">
        <f>SUM(AS29:AU35)</f>
        <v>0</v>
      </c>
      <c r="AT36" s="1041"/>
      <c r="AU36" s="1041"/>
      <c r="AV36" s="1041">
        <f>SUM(AV29:AX35)</f>
        <v>0</v>
      </c>
      <c r="AW36" s="1041"/>
      <c r="AX36" s="1041"/>
      <c r="AY36" s="1041"/>
      <c r="AZ36" s="1041"/>
      <c r="BA36" s="1041"/>
      <c r="BB36" s="1041">
        <f>SUM(BB29:BD35)</f>
        <v>228</v>
      </c>
      <c r="BC36" s="1041"/>
      <c r="BD36" s="1041"/>
      <c r="BE36" s="1039"/>
      <c r="BF36" s="1039"/>
      <c r="BG36" s="1039"/>
      <c r="BH36" s="1039"/>
      <c r="BI36" s="1039"/>
      <c r="BJ36" s="1039"/>
      <c r="BK36" s="1039"/>
      <c r="BL36" s="1039"/>
      <c r="BM36" s="1039"/>
      <c r="BN36" s="1039"/>
      <c r="BO36" s="1039"/>
      <c r="BP36" s="1039"/>
      <c r="BQ36" s="1040">
        <f>SUM(BQ29:BR35)</f>
        <v>12</v>
      </c>
      <c r="BR36" s="1040"/>
      <c r="BS36" s="1039"/>
      <c r="BT36" s="1039"/>
      <c r="BU36" s="1037"/>
      <c r="BV36" s="1037"/>
      <c r="BW36" s="1037"/>
      <c r="BX36" s="1038"/>
    </row>
    <row r="37" spans="1:76" ht="22.5">
      <c r="A37" s="994">
        <v>19</v>
      </c>
      <c r="B37" s="995"/>
      <c r="C37" s="1008" t="s">
        <v>202</v>
      </c>
      <c r="D37" s="1009"/>
      <c r="E37" s="1009"/>
      <c r="F37" s="1009"/>
      <c r="G37" s="1009"/>
      <c r="H37" s="1009"/>
      <c r="I37" s="1009"/>
      <c r="J37" s="1009"/>
      <c r="K37" s="1009"/>
      <c r="L37" s="1009"/>
      <c r="M37" s="1009"/>
      <c r="N37" s="1009"/>
      <c r="O37" s="1009"/>
      <c r="P37" s="1009"/>
      <c r="Q37" s="1009"/>
      <c r="R37" s="1009"/>
      <c r="S37" s="1009"/>
      <c r="T37" s="1009"/>
      <c r="U37" s="1009"/>
      <c r="V37" s="1009"/>
      <c r="W37" s="1010"/>
      <c r="X37" s="1015"/>
      <c r="Y37" s="984"/>
      <c r="Z37" s="984"/>
      <c r="AA37" s="1019"/>
      <c r="AB37" s="1019"/>
      <c r="AC37" s="1019"/>
      <c r="AD37" s="984"/>
      <c r="AE37" s="984"/>
      <c r="AF37" s="1014"/>
      <c r="AG37" s="1015"/>
      <c r="AH37" s="984"/>
      <c r="AI37" s="984"/>
      <c r="AJ37" s="984"/>
      <c r="AK37" s="984"/>
      <c r="AL37" s="984"/>
      <c r="AM37" s="773"/>
      <c r="AN37" s="773"/>
      <c r="AO37" s="773"/>
      <c r="AP37" s="773"/>
      <c r="AQ37" s="773"/>
      <c r="AR37" s="773"/>
      <c r="AS37" s="773"/>
      <c r="AT37" s="773"/>
      <c r="AU37" s="773"/>
      <c r="AV37" s="773"/>
      <c r="AW37" s="773"/>
      <c r="AX37" s="773"/>
      <c r="AY37" s="773"/>
      <c r="AZ37" s="773"/>
      <c r="BA37" s="773"/>
      <c r="BB37" s="773"/>
      <c r="BC37" s="773"/>
      <c r="BD37" s="773"/>
      <c r="BE37" s="987"/>
      <c r="BF37" s="987"/>
      <c r="BG37" s="987"/>
      <c r="BH37" s="987"/>
      <c r="BI37" s="987"/>
      <c r="BJ37" s="987"/>
      <c r="BK37" s="987"/>
      <c r="BL37" s="987"/>
      <c r="BM37" s="987"/>
      <c r="BN37" s="987"/>
      <c r="BO37" s="987"/>
      <c r="BP37" s="987"/>
      <c r="BQ37" s="988"/>
      <c r="BR37" s="988"/>
      <c r="BS37" s="987"/>
      <c r="BT37" s="987"/>
      <c r="BU37" s="985"/>
      <c r="BV37" s="985"/>
      <c r="BW37" s="985"/>
      <c r="BX37" s="985"/>
    </row>
    <row r="38" spans="1:76" ht="46.5" customHeight="1" thickBot="1">
      <c r="A38" s="994">
        <v>20</v>
      </c>
      <c r="B38" s="995"/>
      <c r="C38" s="1011" t="s">
        <v>205</v>
      </c>
      <c r="D38" s="1012"/>
      <c r="E38" s="1012"/>
      <c r="F38" s="1012"/>
      <c r="G38" s="1012"/>
      <c r="H38" s="1012"/>
      <c r="I38" s="1012"/>
      <c r="J38" s="1012"/>
      <c r="K38" s="1012"/>
      <c r="L38" s="1012"/>
      <c r="M38" s="1012"/>
      <c r="N38" s="1012"/>
      <c r="O38" s="1012"/>
      <c r="P38" s="1012"/>
      <c r="Q38" s="1012"/>
      <c r="R38" s="1012"/>
      <c r="S38" s="1012"/>
      <c r="T38" s="1012"/>
      <c r="U38" s="1012"/>
      <c r="V38" s="1012"/>
      <c r="W38" s="1013"/>
      <c r="X38" s="135"/>
      <c r="Y38" s="788"/>
      <c r="Z38" s="788"/>
      <c r="AA38" s="1022"/>
      <c r="AB38" s="518"/>
      <c r="AC38" s="518"/>
      <c r="AD38" s="788"/>
      <c r="AE38" s="788"/>
      <c r="AF38" s="789"/>
      <c r="AG38" s="135"/>
      <c r="AH38" s="788"/>
      <c r="AI38" s="788"/>
      <c r="AJ38" s="788"/>
      <c r="AK38" s="788"/>
      <c r="AL38" s="788"/>
      <c r="AM38" s="771"/>
      <c r="AN38" s="771"/>
      <c r="AO38" s="771"/>
      <c r="AP38" s="771"/>
      <c r="AQ38" s="771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/>
      <c r="BB38" s="771"/>
      <c r="BC38" s="771"/>
      <c r="BD38" s="771"/>
      <c r="BE38" s="991"/>
      <c r="BF38" s="991"/>
      <c r="BG38" s="991"/>
      <c r="BH38" s="991"/>
      <c r="BI38" s="991"/>
      <c r="BJ38" s="991"/>
      <c r="BK38" s="991"/>
      <c r="BL38" s="991"/>
      <c r="BM38" s="991"/>
      <c r="BN38" s="991"/>
      <c r="BO38" s="991"/>
      <c r="BP38" s="991"/>
      <c r="BQ38" s="990"/>
      <c r="BR38" s="990"/>
      <c r="BS38" s="991"/>
      <c r="BT38" s="991"/>
      <c r="BU38" s="989"/>
      <c r="BV38" s="989"/>
      <c r="BW38" s="989"/>
      <c r="BX38" s="989"/>
    </row>
    <row r="39" spans="1:76" ht="44.25" customHeight="1">
      <c r="A39" s="994">
        <v>21</v>
      </c>
      <c r="B39" s="995"/>
      <c r="C39" s="1034" t="s">
        <v>203</v>
      </c>
      <c r="D39" s="1035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1035"/>
      <c r="T39" s="1035"/>
      <c r="U39" s="1035"/>
      <c r="V39" s="1035"/>
      <c r="W39" s="1036"/>
      <c r="X39" s="135"/>
      <c r="Y39" s="788"/>
      <c r="Z39" s="788"/>
      <c r="AA39" s="788"/>
      <c r="AB39" s="788"/>
      <c r="AC39" s="788"/>
      <c r="AD39" s="788"/>
      <c r="AE39" s="788"/>
      <c r="AF39" s="789"/>
      <c r="AG39" s="790"/>
      <c r="AH39" s="791"/>
      <c r="AI39" s="791"/>
      <c r="AJ39" s="788"/>
      <c r="AK39" s="788"/>
      <c r="AL39" s="788"/>
      <c r="AM39" s="771"/>
      <c r="AN39" s="771"/>
      <c r="AO39" s="771"/>
      <c r="AP39" s="771"/>
      <c r="AQ39" s="771"/>
      <c r="AR39" s="771"/>
      <c r="AS39" s="771"/>
      <c r="AT39" s="771"/>
      <c r="AU39" s="771"/>
      <c r="AV39" s="771"/>
      <c r="AW39" s="771"/>
      <c r="AX39" s="771"/>
      <c r="AY39" s="771"/>
      <c r="AZ39" s="771"/>
      <c r="BA39" s="771"/>
      <c r="BB39" s="771"/>
      <c r="BC39" s="771"/>
      <c r="BD39" s="771"/>
      <c r="BE39" s="1032"/>
      <c r="BF39" s="1032"/>
      <c r="BG39" s="1032"/>
      <c r="BH39" s="1032"/>
      <c r="BI39" s="1032"/>
      <c r="BJ39" s="1032"/>
      <c r="BK39" s="1032"/>
      <c r="BL39" s="1032"/>
      <c r="BM39" s="1032"/>
      <c r="BN39" s="1032"/>
      <c r="BO39" s="1032"/>
      <c r="BP39" s="1032"/>
      <c r="BQ39" s="1033"/>
      <c r="BR39" s="1033"/>
      <c r="BS39" s="1032"/>
      <c r="BT39" s="1032"/>
      <c r="BU39" s="989"/>
      <c r="BV39" s="989"/>
      <c r="BW39" s="989"/>
      <c r="BX39" s="989"/>
    </row>
    <row r="40" spans="1:76" ht="23.25" thickBot="1">
      <c r="A40" s="994">
        <v>22</v>
      </c>
      <c r="B40" s="995"/>
      <c r="C40" s="996" t="s">
        <v>207</v>
      </c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7"/>
      <c r="V40" s="997"/>
      <c r="W40" s="998"/>
      <c r="X40" s="135"/>
      <c r="Y40" s="788"/>
      <c r="Z40" s="788"/>
      <c r="AA40" s="788"/>
      <c r="AB40" s="788"/>
      <c r="AC40" s="788"/>
      <c r="AD40" s="788"/>
      <c r="AE40" s="788"/>
      <c r="AF40" s="789"/>
      <c r="AG40" s="790"/>
      <c r="AH40" s="791"/>
      <c r="AI40" s="791"/>
      <c r="AJ40" s="788"/>
      <c r="AK40" s="788"/>
      <c r="AL40" s="788"/>
      <c r="AM40" s="771"/>
      <c r="AN40" s="771"/>
      <c r="AO40" s="771"/>
      <c r="AP40" s="771"/>
      <c r="AQ40" s="771"/>
      <c r="AR40" s="771"/>
      <c r="AS40" s="771"/>
      <c r="AT40" s="771"/>
      <c r="AU40" s="771"/>
      <c r="AV40" s="771"/>
      <c r="AW40" s="771"/>
      <c r="AX40" s="771"/>
      <c r="AY40" s="771"/>
      <c r="AZ40" s="771"/>
      <c r="BA40" s="771"/>
      <c r="BB40" s="771"/>
      <c r="BC40" s="771"/>
      <c r="BD40" s="771"/>
      <c r="BE40" s="991"/>
      <c r="BF40" s="991"/>
      <c r="BG40" s="991"/>
      <c r="BH40" s="991"/>
      <c r="BI40" s="991"/>
      <c r="BJ40" s="991"/>
      <c r="BK40" s="991"/>
      <c r="BL40" s="991"/>
      <c r="BM40" s="991"/>
      <c r="BN40" s="991"/>
      <c r="BO40" s="991"/>
      <c r="BP40" s="991"/>
      <c r="BQ40" s="990"/>
      <c r="BR40" s="990"/>
      <c r="BS40" s="991"/>
      <c r="BT40" s="991"/>
      <c r="BU40" s="989"/>
      <c r="BV40" s="989"/>
      <c r="BW40" s="989"/>
      <c r="BX40" s="989"/>
    </row>
    <row r="41" spans="1:76" ht="22.5" customHeight="1">
      <c r="A41" s="994">
        <v>23</v>
      </c>
      <c r="B41" s="995"/>
      <c r="C41" s="1016" t="s">
        <v>185</v>
      </c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7"/>
      <c r="P41" s="1017"/>
      <c r="Q41" s="1017"/>
      <c r="R41" s="1017"/>
      <c r="S41" s="1017"/>
      <c r="T41" s="1017"/>
      <c r="U41" s="1017"/>
      <c r="V41" s="1017"/>
      <c r="W41" s="1018"/>
      <c r="X41" s="1021"/>
      <c r="Y41" s="1022"/>
      <c r="Z41" s="1022"/>
      <c r="AA41" s="1022">
        <v>8</v>
      </c>
      <c r="AB41" s="1022"/>
      <c r="AC41" s="1022"/>
      <c r="AD41" s="788"/>
      <c r="AE41" s="788"/>
      <c r="AF41" s="789"/>
      <c r="AG41" s="790">
        <v>6</v>
      </c>
      <c r="AH41" s="791"/>
      <c r="AI41" s="791"/>
      <c r="AJ41" s="788">
        <f>MMULT(AG41,30)</f>
        <v>180</v>
      </c>
      <c r="AK41" s="788"/>
      <c r="AL41" s="788"/>
      <c r="AM41" s="771">
        <f>SUM(AP41:BA41)</f>
        <v>64</v>
      </c>
      <c r="AN41" s="771"/>
      <c r="AO41" s="771"/>
      <c r="AP41" s="771">
        <v>24</v>
      </c>
      <c r="AQ41" s="771"/>
      <c r="AR41" s="771"/>
      <c r="AS41" s="771"/>
      <c r="AT41" s="771"/>
      <c r="AU41" s="771"/>
      <c r="AV41" s="771"/>
      <c r="AW41" s="771"/>
      <c r="AX41" s="771"/>
      <c r="AY41" s="771">
        <v>40</v>
      </c>
      <c r="AZ41" s="771"/>
      <c r="BA41" s="771"/>
      <c r="BB41" s="771">
        <f>AJ41-AM41</f>
        <v>116</v>
      </c>
      <c r="BC41" s="771"/>
      <c r="BD41" s="771"/>
      <c r="BE41" s="1032"/>
      <c r="BF41" s="1032"/>
      <c r="BG41" s="1100"/>
      <c r="BH41" s="1100"/>
      <c r="BI41" s="1032"/>
      <c r="BJ41" s="1032"/>
      <c r="BK41" s="1032"/>
      <c r="BL41" s="1032"/>
      <c r="BM41" s="1032"/>
      <c r="BN41" s="1032"/>
      <c r="BO41" s="1032"/>
      <c r="BP41" s="1032"/>
      <c r="BQ41" s="1033"/>
      <c r="BR41" s="1033"/>
      <c r="BS41" s="1033">
        <v>4</v>
      </c>
      <c r="BT41" s="1033"/>
      <c r="BU41" s="989" t="s">
        <v>24</v>
      </c>
      <c r="BV41" s="989"/>
      <c r="BW41" s="989"/>
      <c r="BX41" s="989"/>
    </row>
    <row r="42" spans="1:76" ht="23.25" customHeight="1" thickBot="1">
      <c r="A42" s="994">
        <v>24</v>
      </c>
      <c r="B42" s="995"/>
      <c r="C42" s="1101" t="s">
        <v>186</v>
      </c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3"/>
      <c r="X42" s="517"/>
      <c r="Y42" s="518"/>
      <c r="Z42" s="518"/>
      <c r="AA42" s="1022"/>
      <c r="AB42" s="1022"/>
      <c r="AC42" s="1022"/>
      <c r="AD42" s="788"/>
      <c r="AE42" s="788"/>
      <c r="AF42" s="789"/>
      <c r="AG42" s="135"/>
      <c r="AH42" s="788"/>
      <c r="AI42" s="788"/>
      <c r="AJ42" s="788"/>
      <c r="AK42" s="788"/>
      <c r="AL42" s="788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771"/>
      <c r="AY42" s="771"/>
      <c r="AZ42" s="771"/>
      <c r="BA42" s="771"/>
      <c r="BB42" s="771"/>
      <c r="BC42" s="771"/>
      <c r="BD42" s="771"/>
      <c r="BE42" s="1032"/>
      <c r="BF42" s="1032"/>
      <c r="BG42" s="1100"/>
      <c r="BH42" s="1100"/>
      <c r="BI42" s="1032"/>
      <c r="BJ42" s="1032"/>
      <c r="BK42" s="1032"/>
      <c r="BL42" s="1032"/>
      <c r="BM42" s="1032"/>
      <c r="BN42" s="1032"/>
      <c r="BO42" s="1032"/>
      <c r="BP42" s="1032"/>
      <c r="BQ42" s="1033"/>
      <c r="BR42" s="1033"/>
      <c r="BS42" s="1033"/>
      <c r="BT42" s="1033"/>
      <c r="BU42" s="989"/>
      <c r="BV42" s="989"/>
      <c r="BW42" s="989"/>
      <c r="BX42" s="989"/>
    </row>
    <row r="43" spans="1:76" ht="23.25" customHeight="1">
      <c r="A43" s="994">
        <v>25</v>
      </c>
      <c r="B43" s="995"/>
      <c r="C43" s="1055" t="s">
        <v>200</v>
      </c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56"/>
      <c r="P43" s="1056"/>
      <c r="Q43" s="1056"/>
      <c r="R43" s="1056"/>
      <c r="S43" s="1056"/>
      <c r="T43" s="1056"/>
      <c r="U43" s="1056"/>
      <c r="V43" s="1056"/>
      <c r="W43" s="1057"/>
      <c r="X43" s="135"/>
      <c r="Y43" s="788"/>
      <c r="Z43" s="788"/>
      <c r="AA43" s="1022" t="s">
        <v>118</v>
      </c>
      <c r="AB43" s="1022"/>
      <c r="AC43" s="1022"/>
      <c r="AD43" s="788"/>
      <c r="AE43" s="788"/>
      <c r="AF43" s="789"/>
      <c r="AG43" s="135">
        <v>6</v>
      </c>
      <c r="AH43" s="788"/>
      <c r="AI43" s="788"/>
      <c r="AJ43" s="788">
        <f>MMULT(AG43,30)</f>
        <v>180</v>
      </c>
      <c r="AK43" s="788"/>
      <c r="AL43" s="788"/>
      <c r="AM43" s="771">
        <f>SUM(AP43:BA43)</f>
        <v>64</v>
      </c>
      <c r="AN43" s="771"/>
      <c r="AO43" s="771"/>
      <c r="AP43" s="771">
        <v>24</v>
      </c>
      <c r="AQ43" s="771"/>
      <c r="AR43" s="771"/>
      <c r="AS43" s="771"/>
      <c r="AT43" s="771"/>
      <c r="AU43" s="771"/>
      <c r="AV43" s="771"/>
      <c r="AW43" s="771"/>
      <c r="AX43" s="771"/>
      <c r="AY43" s="771">
        <v>40</v>
      </c>
      <c r="AZ43" s="771"/>
      <c r="BA43" s="771"/>
      <c r="BB43" s="771">
        <f>AJ43-AM43</f>
        <v>116</v>
      </c>
      <c r="BC43" s="771"/>
      <c r="BD43" s="771"/>
      <c r="BE43" s="991"/>
      <c r="BF43" s="991"/>
      <c r="BG43" s="991"/>
      <c r="BH43" s="991"/>
      <c r="BI43" s="991"/>
      <c r="BJ43" s="991"/>
      <c r="BK43" s="991"/>
      <c r="BL43" s="991"/>
      <c r="BM43" s="991"/>
      <c r="BN43" s="991"/>
      <c r="BO43" s="991"/>
      <c r="BP43" s="991"/>
      <c r="BQ43" s="1033"/>
      <c r="BR43" s="1033"/>
      <c r="BS43" s="1033">
        <v>4</v>
      </c>
      <c r="BT43" s="1033"/>
      <c r="BU43" s="989" t="s">
        <v>24</v>
      </c>
      <c r="BV43" s="989"/>
      <c r="BW43" s="989"/>
      <c r="BX43" s="989"/>
    </row>
    <row r="44" spans="1:76" ht="23.25" customHeight="1" thickBot="1">
      <c r="A44" s="994">
        <v>26</v>
      </c>
      <c r="B44" s="995"/>
      <c r="C44" s="1052" t="s">
        <v>199</v>
      </c>
      <c r="D44" s="1053"/>
      <c r="E44" s="1053"/>
      <c r="F44" s="1053"/>
      <c r="G44" s="1053"/>
      <c r="H44" s="1053"/>
      <c r="I44" s="1053"/>
      <c r="J44" s="1053"/>
      <c r="K44" s="1053"/>
      <c r="L44" s="1053"/>
      <c r="M44" s="1053"/>
      <c r="N44" s="1053"/>
      <c r="O44" s="1053"/>
      <c r="P44" s="1053"/>
      <c r="Q44" s="1053"/>
      <c r="R44" s="1053"/>
      <c r="S44" s="1053"/>
      <c r="T44" s="1053"/>
      <c r="U44" s="1053"/>
      <c r="V44" s="1053"/>
      <c r="W44" s="1054"/>
      <c r="X44" s="135"/>
      <c r="Y44" s="788"/>
      <c r="Z44" s="788"/>
      <c r="AA44" s="1022"/>
      <c r="AB44" s="1022"/>
      <c r="AC44" s="1022"/>
      <c r="AD44" s="788"/>
      <c r="AE44" s="788"/>
      <c r="AF44" s="789"/>
      <c r="AG44" s="135"/>
      <c r="AH44" s="788"/>
      <c r="AI44" s="788"/>
      <c r="AJ44" s="788"/>
      <c r="AK44" s="788"/>
      <c r="AL44" s="788"/>
      <c r="AM44" s="771"/>
      <c r="AN44" s="771"/>
      <c r="AO44" s="771"/>
      <c r="AP44" s="771"/>
      <c r="AQ44" s="771"/>
      <c r="AR44" s="771"/>
      <c r="AS44" s="771"/>
      <c r="AT44" s="771"/>
      <c r="AU44" s="771"/>
      <c r="AV44" s="771"/>
      <c r="AW44" s="771"/>
      <c r="AX44" s="771"/>
      <c r="AY44" s="771"/>
      <c r="AZ44" s="771"/>
      <c r="BA44" s="771"/>
      <c r="BB44" s="771"/>
      <c r="BC44" s="771"/>
      <c r="BD44" s="771"/>
      <c r="BE44" s="991"/>
      <c r="BF44" s="991"/>
      <c r="BG44" s="991"/>
      <c r="BH44" s="991"/>
      <c r="BI44" s="991"/>
      <c r="BJ44" s="991"/>
      <c r="BK44" s="991"/>
      <c r="BL44" s="991"/>
      <c r="BM44" s="991"/>
      <c r="BN44" s="991"/>
      <c r="BO44" s="991"/>
      <c r="BP44" s="991"/>
      <c r="BQ44" s="1033"/>
      <c r="BR44" s="1033"/>
      <c r="BS44" s="1033"/>
      <c r="BT44" s="1033"/>
      <c r="BU44" s="989"/>
      <c r="BV44" s="989"/>
      <c r="BW44" s="989"/>
      <c r="BX44" s="989"/>
    </row>
    <row r="45" spans="1:76" ht="22.5">
      <c r="A45" s="994">
        <v>27</v>
      </c>
      <c r="B45" s="995"/>
      <c r="C45" s="1055" t="s">
        <v>196</v>
      </c>
      <c r="D45" s="1056"/>
      <c r="E45" s="1056"/>
      <c r="F45" s="1056"/>
      <c r="G45" s="1056"/>
      <c r="H45" s="1056"/>
      <c r="I45" s="1056"/>
      <c r="J45" s="1056"/>
      <c r="K45" s="1056"/>
      <c r="L45" s="1056"/>
      <c r="M45" s="1056"/>
      <c r="N45" s="1056"/>
      <c r="O45" s="1056"/>
      <c r="P45" s="1056"/>
      <c r="Q45" s="1056"/>
      <c r="R45" s="1056"/>
      <c r="S45" s="1056"/>
      <c r="T45" s="1056"/>
      <c r="U45" s="1056"/>
      <c r="V45" s="1056"/>
      <c r="W45" s="1078"/>
      <c r="X45" s="999"/>
      <c r="Y45" s="788"/>
      <c r="Z45" s="788"/>
      <c r="AA45" s="1022">
        <v>8</v>
      </c>
      <c r="AB45" s="518"/>
      <c r="AC45" s="518"/>
      <c r="AD45" s="788"/>
      <c r="AE45" s="788"/>
      <c r="AF45" s="789"/>
      <c r="AG45" s="135">
        <v>6</v>
      </c>
      <c r="AH45" s="788"/>
      <c r="AI45" s="788"/>
      <c r="AJ45" s="788">
        <f>MMULT(AG45,30)</f>
        <v>180</v>
      </c>
      <c r="AK45" s="788"/>
      <c r="AL45" s="788"/>
      <c r="AM45" s="771">
        <f>SUM(AP45:BA45)</f>
        <v>64</v>
      </c>
      <c r="AN45" s="771"/>
      <c r="AO45" s="771"/>
      <c r="AP45" s="771">
        <v>24</v>
      </c>
      <c r="AQ45" s="771"/>
      <c r="AR45" s="771"/>
      <c r="AS45" s="771"/>
      <c r="AT45" s="771"/>
      <c r="AU45" s="771"/>
      <c r="AV45" s="771"/>
      <c r="AW45" s="771"/>
      <c r="AX45" s="771"/>
      <c r="AY45" s="771">
        <v>40</v>
      </c>
      <c r="AZ45" s="771"/>
      <c r="BA45" s="771"/>
      <c r="BB45" s="771">
        <f>AJ45-AM45</f>
        <v>116</v>
      </c>
      <c r="BC45" s="771"/>
      <c r="BD45" s="771"/>
      <c r="BE45" s="991"/>
      <c r="BF45" s="991"/>
      <c r="BG45" s="991"/>
      <c r="BH45" s="991"/>
      <c r="BI45" s="991"/>
      <c r="BJ45" s="991"/>
      <c r="BK45" s="991"/>
      <c r="BL45" s="991"/>
      <c r="BM45" s="991"/>
      <c r="BN45" s="991"/>
      <c r="BO45" s="991"/>
      <c r="BP45" s="991"/>
      <c r="BQ45" s="1033"/>
      <c r="BR45" s="1033"/>
      <c r="BS45" s="1033">
        <v>4</v>
      </c>
      <c r="BT45" s="1033"/>
      <c r="BU45" s="989" t="s">
        <v>24</v>
      </c>
      <c r="BV45" s="989"/>
      <c r="BW45" s="989"/>
      <c r="BX45" s="989"/>
    </row>
    <row r="46" spans="1:76" ht="23.25" customHeight="1" thickBot="1">
      <c r="A46" s="994">
        <v>28</v>
      </c>
      <c r="B46" s="995"/>
      <c r="C46" s="1052" t="s">
        <v>197</v>
      </c>
      <c r="D46" s="1053"/>
      <c r="E46" s="1053"/>
      <c r="F46" s="1053"/>
      <c r="G46" s="1053"/>
      <c r="H46" s="1053"/>
      <c r="I46" s="1053"/>
      <c r="J46" s="1053"/>
      <c r="K46" s="1053"/>
      <c r="L46" s="1053"/>
      <c r="M46" s="1053"/>
      <c r="N46" s="1053"/>
      <c r="O46" s="1053"/>
      <c r="P46" s="1053"/>
      <c r="Q46" s="1053"/>
      <c r="R46" s="1053"/>
      <c r="S46" s="1053"/>
      <c r="T46" s="1053"/>
      <c r="U46" s="1053"/>
      <c r="V46" s="1053"/>
      <c r="W46" s="1074"/>
      <c r="X46" s="1051"/>
      <c r="Y46" s="1043"/>
      <c r="Z46" s="1043"/>
      <c r="AA46" s="1042"/>
      <c r="AB46" s="1075"/>
      <c r="AC46" s="1075"/>
      <c r="AD46" s="1043"/>
      <c r="AE46" s="1043"/>
      <c r="AF46" s="1044"/>
      <c r="AG46" s="1076"/>
      <c r="AH46" s="1077"/>
      <c r="AI46" s="1077"/>
      <c r="AJ46" s="1077"/>
      <c r="AK46" s="1077"/>
      <c r="AL46" s="1077"/>
      <c r="AM46" s="1031">
        <f>SUM(AM41:AO45)</f>
        <v>192</v>
      </c>
      <c r="AN46" s="1031"/>
      <c r="AO46" s="1031"/>
      <c r="AP46" s="1031"/>
      <c r="AQ46" s="1031"/>
      <c r="AR46" s="1031"/>
      <c r="AS46" s="1031"/>
      <c r="AT46" s="1031"/>
      <c r="AU46" s="1031"/>
      <c r="AV46" s="1031"/>
      <c r="AW46" s="1031"/>
      <c r="AX46" s="1031"/>
      <c r="AY46" s="1031"/>
      <c r="AZ46" s="1031"/>
      <c r="BA46" s="1031"/>
      <c r="BB46" s="1031">
        <f>SUM(BB41:BD45)</f>
        <v>348</v>
      </c>
      <c r="BC46" s="1031"/>
      <c r="BD46" s="1031"/>
      <c r="BE46" s="1073"/>
      <c r="BF46" s="1073"/>
      <c r="BG46" s="1073"/>
      <c r="BH46" s="1073"/>
      <c r="BI46" s="1073"/>
      <c r="BJ46" s="1073"/>
      <c r="BK46" s="1073"/>
      <c r="BL46" s="1073"/>
      <c r="BM46" s="1073"/>
      <c r="BN46" s="1073"/>
      <c r="BO46" s="1073"/>
      <c r="BP46" s="1073"/>
      <c r="BQ46" s="1071"/>
      <c r="BR46" s="1071"/>
      <c r="BS46" s="1072">
        <f>SUM(BS41:BT45)</f>
        <v>12</v>
      </c>
      <c r="BT46" s="1072"/>
      <c r="BU46" s="1065"/>
      <c r="BV46" s="1065"/>
      <c r="BW46" s="1065"/>
      <c r="BX46" s="1065"/>
    </row>
    <row r="47" spans="1:78" ht="23.25" thickBot="1">
      <c r="A47" s="994"/>
      <c r="B47" s="994"/>
      <c r="C47" s="641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3"/>
      <c r="X47" s="984"/>
      <c r="Y47" s="984"/>
      <c r="Z47" s="984"/>
      <c r="AA47" s="984"/>
      <c r="AB47" s="984"/>
      <c r="AC47" s="984"/>
      <c r="AD47" s="984"/>
      <c r="AE47" s="984"/>
      <c r="AF47" s="1020"/>
      <c r="AG47" s="1024">
        <f>SUM(AG19:AI46)</f>
        <v>51</v>
      </c>
      <c r="AH47" s="1025"/>
      <c r="AI47" s="1026"/>
      <c r="AJ47" s="1027"/>
      <c r="AK47" s="1028"/>
      <c r="AL47" s="1028"/>
      <c r="AM47" s="1028"/>
      <c r="AN47" s="1028"/>
      <c r="AO47" s="1028"/>
      <c r="AP47" s="1028"/>
      <c r="AQ47" s="1028"/>
      <c r="AR47" s="1028"/>
      <c r="AS47" s="1028"/>
      <c r="AT47" s="1028"/>
      <c r="AU47" s="1028"/>
      <c r="AV47" s="1028"/>
      <c r="AW47" s="1028"/>
      <c r="AX47" s="1028"/>
      <c r="AY47" s="1028"/>
      <c r="AZ47" s="1028"/>
      <c r="BA47" s="1029"/>
      <c r="BB47" s="1027"/>
      <c r="BC47" s="1028"/>
      <c r="BD47" s="1029"/>
      <c r="BE47" s="1030"/>
      <c r="BF47" s="1007"/>
      <c r="BG47" s="1007"/>
      <c r="BH47" s="1007"/>
      <c r="BI47" s="1007"/>
      <c r="BJ47" s="1007"/>
      <c r="BK47" s="1007"/>
      <c r="BL47" s="1007"/>
      <c r="BM47" s="1007"/>
      <c r="BN47" s="1007"/>
      <c r="BO47" s="1007"/>
      <c r="BP47" s="1007"/>
      <c r="BQ47" s="1007"/>
      <c r="BR47" s="1007"/>
      <c r="BS47" s="1007"/>
      <c r="BT47" s="1023"/>
      <c r="BU47" s="1004"/>
      <c r="BV47" s="1005"/>
      <c r="BW47" s="1005"/>
      <c r="BX47" s="1006"/>
      <c r="BY47" s="96"/>
      <c r="BZ47" s="96"/>
    </row>
    <row r="48" spans="63:72" ht="22.5">
      <c r="BK48" s="986"/>
      <c r="BL48" s="986"/>
      <c r="BM48" s="986"/>
      <c r="BN48" s="986"/>
      <c r="BO48" s="986"/>
      <c r="BP48" s="986"/>
      <c r="BQ48" s="986"/>
      <c r="BR48" s="986"/>
      <c r="BS48" s="986"/>
      <c r="BT48" s="986"/>
    </row>
    <row r="49" spans="31:35" ht="22.5">
      <c r="AE49" s="100"/>
      <c r="AF49" s="101"/>
      <c r="AG49" s="1003"/>
      <c r="AH49" s="1003"/>
      <c r="AI49" s="1003"/>
    </row>
    <row r="50" spans="31:35" ht="22.5">
      <c r="AE50" s="100"/>
      <c r="AF50" s="101"/>
      <c r="AG50" s="1003"/>
      <c r="AH50" s="1003"/>
      <c r="AI50" s="1003"/>
    </row>
    <row r="51" spans="31:35" ht="22.5">
      <c r="AE51" s="100"/>
      <c r="AF51" s="101"/>
      <c r="AG51" s="1003"/>
      <c r="AH51" s="1003"/>
      <c r="AI51" s="1003"/>
    </row>
  </sheetData>
  <sheetProtection/>
  <mergeCells count="1041">
    <mergeCell ref="BO34:BP34"/>
    <mergeCell ref="BO33:BP33"/>
    <mergeCell ref="BQ33:BR33"/>
    <mergeCell ref="BS33:BT33"/>
    <mergeCell ref="BU33:BX33"/>
    <mergeCell ref="BU5:BX5"/>
    <mergeCell ref="BS6:BT6"/>
    <mergeCell ref="BU6:BX6"/>
    <mergeCell ref="BS7:BT7"/>
    <mergeCell ref="BU7:BX7"/>
    <mergeCell ref="BK34:BL34"/>
    <mergeCell ref="BM34:BN34"/>
    <mergeCell ref="BS34:BT34"/>
    <mergeCell ref="BU34:BX34"/>
    <mergeCell ref="BQ34:BR34"/>
    <mergeCell ref="BS8:BT8"/>
    <mergeCell ref="BU8:BX8"/>
    <mergeCell ref="X34:Z34"/>
    <mergeCell ref="AA34:AC34"/>
    <mergeCell ref="BG34:BH34"/>
    <mergeCell ref="BI34:BJ34"/>
    <mergeCell ref="BB34:BD34"/>
    <mergeCell ref="AJ34:AL34"/>
    <mergeCell ref="BK33:BL33"/>
    <mergeCell ref="BM33:BN33"/>
    <mergeCell ref="AJ33:AL33"/>
    <mergeCell ref="AM33:AO33"/>
    <mergeCell ref="AV34:AX34"/>
    <mergeCell ref="AY34:BA34"/>
    <mergeCell ref="AY33:BA33"/>
    <mergeCell ref="BE34:BF34"/>
    <mergeCell ref="A34:B34"/>
    <mergeCell ref="C34:W34"/>
    <mergeCell ref="A33:B33"/>
    <mergeCell ref="C33:W33"/>
    <mergeCell ref="X33:Z33"/>
    <mergeCell ref="AA33:AC33"/>
    <mergeCell ref="BG33:BH33"/>
    <mergeCell ref="BI33:BJ33"/>
    <mergeCell ref="AD33:AF33"/>
    <mergeCell ref="AG33:AI33"/>
    <mergeCell ref="AM34:AO34"/>
    <mergeCell ref="AP34:AR34"/>
    <mergeCell ref="AD34:AF34"/>
    <mergeCell ref="AG34:AI34"/>
    <mergeCell ref="BB33:BD33"/>
    <mergeCell ref="BE33:BF33"/>
    <mergeCell ref="AP5:AR5"/>
    <mergeCell ref="AS5:AU5"/>
    <mergeCell ref="AV5:AX5"/>
    <mergeCell ref="AJ5:AL5"/>
    <mergeCell ref="AM5:AO5"/>
    <mergeCell ref="AM2:AO2"/>
    <mergeCell ref="AP4:AR4"/>
    <mergeCell ref="AS4:AU4"/>
    <mergeCell ref="AV4:AX4"/>
    <mergeCell ref="AP3:AR3"/>
    <mergeCell ref="AJ4:AL4"/>
    <mergeCell ref="AM4:AO4"/>
    <mergeCell ref="AD6:AF6"/>
    <mergeCell ref="AG6:AI6"/>
    <mergeCell ref="AJ6:AL6"/>
    <mergeCell ref="AM6:AO6"/>
    <mergeCell ref="AS1:AU1"/>
    <mergeCell ref="AV1:AX1"/>
    <mergeCell ref="AD5:AF5"/>
    <mergeCell ref="AG2:AI2"/>
    <mergeCell ref="AJ2:AL2"/>
    <mergeCell ref="AD4:AF4"/>
    <mergeCell ref="AG4:AI4"/>
    <mergeCell ref="AG5:AI5"/>
    <mergeCell ref="AJ1:AL1"/>
    <mergeCell ref="AM1:AO1"/>
    <mergeCell ref="AD1:AF1"/>
    <mergeCell ref="AG1:AI1"/>
    <mergeCell ref="BM1:BN1"/>
    <mergeCell ref="BO1:BP1"/>
    <mergeCell ref="A1:B1"/>
    <mergeCell ref="C1:W1"/>
    <mergeCell ref="X1:Z1"/>
    <mergeCell ref="AA1:AC1"/>
    <mergeCell ref="AY1:BA1"/>
    <mergeCell ref="BB1:BD1"/>
    <mergeCell ref="BQ1:BR1"/>
    <mergeCell ref="BS1:BT1"/>
    <mergeCell ref="BE1:BF1"/>
    <mergeCell ref="BG1:BH1"/>
    <mergeCell ref="BI1:BJ1"/>
    <mergeCell ref="BK1:BL1"/>
    <mergeCell ref="BU1:BX1"/>
    <mergeCell ref="A2:B2"/>
    <mergeCell ref="C2:W2"/>
    <mergeCell ref="X2:Z2"/>
    <mergeCell ref="AA2:AC2"/>
    <mergeCell ref="AD2:AF2"/>
    <mergeCell ref="AP2:AR2"/>
    <mergeCell ref="AS2:AU2"/>
    <mergeCell ref="AV2:AX2"/>
    <mergeCell ref="AY2:BA2"/>
    <mergeCell ref="BG2:BH2"/>
    <mergeCell ref="BI2:BJ2"/>
    <mergeCell ref="BK2:BL2"/>
    <mergeCell ref="BM2:BN2"/>
    <mergeCell ref="BO2:BP2"/>
    <mergeCell ref="BQ2:BR2"/>
    <mergeCell ref="AD3:AF3"/>
    <mergeCell ref="AG3:AI3"/>
    <mergeCell ref="AJ3:AL3"/>
    <mergeCell ref="AM3:AO3"/>
    <mergeCell ref="BB2:BD2"/>
    <mergeCell ref="BE2:BF2"/>
    <mergeCell ref="AS3:AU3"/>
    <mergeCell ref="AV3:AX3"/>
    <mergeCell ref="A4:B4"/>
    <mergeCell ref="C4:W4"/>
    <mergeCell ref="X4:Z4"/>
    <mergeCell ref="AA4:AC4"/>
    <mergeCell ref="BS2:BT2"/>
    <mergeCell ref="BU2:BX2"/>
    <mergeCell ref="A3:B3"/>
    <mergeCell ref="C3:W3"/>
    <mergeCell ref="X3:Z3"/>
    <mergeCell ref="AA3:AC3"/>
    <mergeCell ref="BI4:BJ4"/>
    <mergeCell ref="BK4:BL4"/>
    <mergeCell ref="BM4:BN4"/>
    <mergeCell ref="BK3:BL3"/>
    <mergeCell ref="BM3:BN3"/>
    <mergeCell ref="BB3:BD3"/>
    <mergeCell ref="BE3:BF3"/>
    <mergeCell ref="BG3:BH3"/>
    <mergeCell ref="BI3:BJ3"/>
    <mergeCell ref="BS3:BT3"/>
    <mergeCell ref="BU3:BX3"/>
    <mergeCell ref="BU4:BX4"/>
    <mergeCell ref="AY3:BA3"/>
    <mergeCell ref="BO3:BP3"/>
    <mergeCell ref="BQ3:BR3"/>
    <mergeCell ref="AY4:BA4"/>
    <mergeCell ref="BB4:BD4"/>
    <mergeCell ref="BE4:BF4"/>
    <mergeCell ref="BG4:BH4"/>
    <mergeCell ref="BO4:BP4"/>
    <mergeCell ref="BQ4:BR4"/>
    <mergeCell ref="BM5:BN5"/>
    <mergeCell ref="BS5:BT5"/>
    <mergeCell ref="BO5:BP5"/>
    <mergeCell ref="BQ5:BR5"/>
    <mergeCell ref="BS4:BT4"/>
    <mergeCell ref="BI5:BJ5"/>
    <mergeCell ref="BK5:BL5"/>
    <mergeCell ref="A5:B5"/>
    <mergeCell ref="C5:W5"/>
    <mergeCell ref="X5:Z5"/>
    <mergeCell ref="AA5:AC5"/>
    <mergeCell ref="AY5:BA5"/>
    <mergeCell ref="BB5:BD5"/>
    <mergeCell ref="BE5:BF5"/>
    <mergeCell ref="BG5:BH5"/>
    <mergeCell ref="BO6:BP6"/>
    <mergeCell ref="BQ6:BR6"/>
    <mergeCell ref="AP6:AR6"/>
    <mergeCell ref="AS6:AU6"/>
    <mergeCell ref="AV6:AX6"/>
    <mergeCell ref="AY6:BA6"/>
    <mergeCell ref="BB6:BD6"/>
    <mergeCell ref="BE6:BF6"/>
    <mergeCell ref="BG6:BH6"/>
    <mergeCell ref="BI6:BJ6"/>
    <mergeCell ref="BM6:BN6"/>
    <mergeCell ref="AD7:AF7"/>
    <mergeCell ref="AG7:AI7"/>
    <mergeCell ref="AJ7:AL7"/>
    <mergeCell ref="AM7:AO7"/>
    <mergeCell ref="BB7:BD7"/>
    <mergeCell ref="BE7:BF7"/>
    <mergeCell ref="BG7:BH7"/>
    <mergeCell ref="AY7:BA7"/>
    <mergeCell ref="AA8:AC8"/>
    <mergeCell ref="A7:B7"/>
    <mergeCell ref="C7:W7"/>
    <mergeCell ref="X7:Z7"/>
    <mergeCell ref="AA7:AC7"/>
    <mergeCell ref="BK6:BL6"/>
    <mergeCell ref="A6:B6"/>
    <mergeCell ref="C6:W6"/>
    <mergeCell ref="X6:Z6"/>
    <mergeCell ref="AA6:AC6"/>
    <mergeCell ref="BM8:BN8"/>
    <mergeCell ref="AJ8:AL8"/>
    <mergeCell ref="AM8:AO8"/>
    <mergeCell ref="A8:B8"/>
    <mergeCell ref="AV7:AX7"/>
    <mergeCell ref="AP8:AR8"/>
    <mergeCell ref="AS8:AU8"/>
    <mergeCell ref="AV8:AX8"/>
    <mergeCell ref="C8:W8"/>
    <mergeCell ref="X8:Z8"/>
    <mergeCell ref="BI7:BJ7"/>
    <mergeCell ref="BQ7:BR7"/>
    <mergeCell ref="BK7:BL7"/>
    <mergeCell ref="AD8:AF8"/>
    <mergeCell ref="AG8:AI8"/>
    <mergeCell ref="AP7:AR7"/>
    <mergeCell ref="AS7:AU7"/>
    <mergeCell ref="AY8:BA8"/>
    <mergeCell ref="BM7:BN7"/>
    <mergeCell ref="BK8:BL8"/>
    <mergeCell ref="AG9:AI9"/>
    <mergeCell ref="AJ9:AL9"/>
    <mergeCell ref="AM9:AO9"/>
    <mergeCell ref="BO8:BP8"/>
    <mergeCell ref="BO7:BP7"/>
    <mergeCell ref="BQ8:BR8"/>
    <mergeCell ref="BB8:BD8"/>
    <mergeCell ref="BE8:BF8"/>
    <mergeCell ref="BG8:BH8"/>
    <mergeCell ref="BI8:BJ8"/>
    <mergeCell ref="AP10:AR10"/>
    <mergeCell ref="AJ10:AL10"/>
    <mergeCell ref="AM10:AO10"/>
    <mergeCell ref="BE9:BF9"/>
    <mergeCell ref="BB9:BD9"/>
    <mergeCell ref="A9:B9"/>
    <mergeCell ref="C9:W9"/>
    <mergeCell ref="X9:Z9"/>
    <mergeCell ref="AA9:AC9"/>
    <mergeCell ref="AD9:AF9"/>
    <mergeCell ref="A10:B10"/>
    <mergeCell ref="C10:W10"/>
    <mergeCell ref="X10:Z10"/>
    <mergeCell ref="AA10:AC10"/>
    <mergeCell ref="BG9:BH9"/>
    <mergeCell ref="BI9:BJ9"/>
    <mergeCell ref="AS10:AU10"/>
    <mergeCell ref="AV10:AX10"/>
    <mergeCell ref="AY10:BA10"/>
    <mergeCell ref="BB10:BD10"/>
    <mergeCell ref="AD10:AF10"/>
    <mergeCell ref="AG10:AI10"/>
    <mergeCell ref="BS9:BT9"/>
    <mergeCell ref="BU9:BX9"/>
    <mergeCell ref="AP9:AR9"/>
    <mergeCell ref="AS9:AU9"/>
    <mergeCell ref="AV9:AX9"/>
    <mergeCell ref="AY9:BA9"/>
    <mergeCell ref="BM9:BN9"/>
    <mergeCell ref="BO9:BP9"/>
    <mergeCell ref="AJ11:AL11"/>
    <mergeCell ref="AM11:AO11"/>
    <mergeCell ref="BQ9:BR9"/>
    <mergeCell ref="BK9:BL9"/>
    <mergeCell ref="BM10:BN10"/>
    <mergeCell ref="BO10:BP10"/>
    <mergeCell ref="BQ10:BR10"/>
    <mergeCell ref="BK10:BL10"/>
    <mergeCell ref="BE10:BF10"/>
    <mergeCell ref="BG10:BH10"/>
    <mergeCell ref="A11:B11"/>
    <mergeCell ref="C11:W11"/>
    <mergeCell ref="X11:Z11"/>
    <mergeCell ref="AA11:AC11"/>
    <mergeCell ref="AD11:AF11"/>
    <mergeCell ref="AG11:AI11"/>
    <mergeCell ref="BG11:BH11"/>
    <mergeCell ref="AS12:AU12"/>
    <mergeCell ref="AV12:AX12"/>
    <mergeCell ref="AY12:BA12"/>
    <mergeCell ref="BS10:BT10"/>
    <mergeCell ref="BU10:BX10"/>
    <mergeCell ref="BI10:BJ10"/>
    <mergeCell ref="A12:B12"/>
    <mergeCell ref="C12:W12"/>
    <mergeCell ref="X12:Z12"/>
    <mergeCell ref="AA12:AC12"/>
    <mergeCell ref="BK11:BL11"/>
    <mergeCell ref="AP12:AR12"/>
    <mergeCell ref="AJ12:AL12"/>
    <mergeCell ref="AM12:AO12"/>
    <mergeCell ref="BB11:BD11"/>
    <mergeCell ref="BE11:BF11"/>
    <mergeCell ref="AD12:AF12"/>
    <mergeCell ref="AG12:AI12"/>
    <mergeCell ref="BS11:BT11"/>
    <mergeCell ref="BU11:BX11"/>
    <mergeCell ref="AP11:AR11"/>
    <mergeCell ref="AS11:AU11"/>
    <mergeCell ref="AV11:AX11"/>
    <mergeCell ref="AY11:BA11"/>
    <mergeCell ref="BM11:BN11"/>
    <mergeCell ref="BO11:BP11"/>
    <mergeCell ref="BB12:BD12"/>
    <mergeCell ref="BE12:BF12"/>
    <mergeCell ref="BG12:BH12"/>
    <mergeCell ref="BI12:BJ12"/>
    <mergeCell ref="BQ11:BR11"/>
    <mergeCell ref="BI11:BJ11"/>
    <mergeCell ref="BK12:BL12"/>
    <mergeCell ref="BM12:BN12"/>
    <mergeCell ref="BO12:BP12"/>
    <mergeCell ref="BQ12:BR12"/>
    <mergeCell ref="BS12:BT12"/>
    <mergeCell ref="BU12:BX12"/>
    <mergeCell ref="A13:B13"/>
    <mergeCell ref="C13:W13"/>
    <mergeCell ref="X13:Z13"/>
    <mergeCell ref="AA13:AC13"/>
    <mergeCell ref="AD13:AF13"/>
    <mergeCell ref="AG13:AI13"/>
    <mergeCell ref="AJ13:AL13"/>
    <mergeCell ref="AM13:AO13"/>
    <mergeCell ref="BG14:BH14"/>
    <mergeCell ref="BI14:BJ14"/>
    <mergeCell ref="AJ14:AL14"/>
    <mergeCell ref="AM14:AO14"/>
    <mergeCell ref="BB13:BD13"/>
    <mergeCell ref="BE13:BF13"/>
    <mergeCell ref="A14:B14"/>
    <mergeCell ref="C14:W14"/>
    <mergeCell ref="X14:Z14"/>
    <mergeCell ref="AA14:AC14"/>
    <mergeCell ref="BG13:BH13"/>
    <mergeCell ref="BI13:BJ13"/>
    <mergeCell ref="AP14:AR14"/>
    <mergeCell ref="AS14:AU14"/>
    <mergeCell ref="AV14:AX14"/>
    <mergeCell ref="AY14:BA14"/>
    <mergeCell ref="AD14:AF14"/>
    <mergeCell ref="AG14:AI14"/>
    <mergeCell ref="BS13:BT13"/>
    <mergeCell ref="BU13:BX13"/>
    <mergeCell ref="AP13:AR13"/>
    <mergeCell ref="AS13:AU13"/>
    <mergeCell ref="AV13:AX13"/>
    <mergeCell ref="AY13:BA13"/>
    <mergeCell ref="BK13:BL13"/>
    <mergeCell ref="BM13:BN13"/>
    <mergeCell ref="AJ15:AL15"/>
    <mergeCell ref="AM15:AO15"/>
    <mergeCell ref="BO13:BP13"/>
    <mergeCell ref="BQ13:BR13"/>
    <mergeCell ref="BK14:BL14"/>
    <mergeCell ref="BM14:BN14"/>
    <mergeCell ref="BO14:BP14"/>
    <mergeCell ref="BQ14:BR14"/>
    <mergeCell ref="BB14:BD14"/>
    <mergeCell ref="BE14:BF14"/>
    <mergeCell ref="BB15:BD15"/>
    <mergeCell ref="BE15:BF15"/>
    <mergeCell ref="BS14:BT14"/>
    <mergeCell ref="BU14:BX14"/>
    <mergeCell ref="A15:B15"/>
    <mergeCell ref="C15:W15"/>
    <mergeCell ref="X15:Z15"/>
    <mergeCell ref="AA15:AC15"/>
    <mergeCell ref="AD15:AF15"/>
    <mergeCell ref="AG15:AI15"/>
    <mergeCell ref="BB16:BD16"/>
    <mergeCell ref="BE16:BF16"/>
    <mergeCell ref="BG16:BH16"/>
    <mergeCell ref="BI16:BJ16"/>
    <mergeCell ref="AJ16:AL16"/>
    <mergeCell ref="AM16:AO16"/>
    <mergeCell ref="A16:B16"/>
    <mergeCell ref="C16:W16"/>
    <mergeCell ref="X16:Z16"/>
    <mergeCell ref="AA16:AC16"/>
    <mergeCell ref="BG15:BH15"/>
    <mergeCell ref="BI15:BJ15"/>
    <mergeCell ref="AP16:AR16"/>
    <mergeCell ref="AS16:AU16"/>
    <mergeCell ref="AV16:AX16"/>
    <mergeCell ref="AY16:BA16"/>
    <mergeCell ref="AD16:AF16"/>
    <mergeCell ref="AG16:AI16"/>
    <mergeCell ref="BS15:BT15"/>
    <mergeCell ref="BU15:BX15"/>
    <mergeCell ref="AP15:AR15"/>
    <mergeCell ref="AS15:AU15"/>
    <mergeCell ref="AV15:AX15"/>
    <mergeCell ref="AY15:BA15"/>
    <mergeCell ref="BK15:BL15"/>
    <mergeCell ref="BM15:BN15"/>
    <mergeCell ref="BO15:BP15"/>
    <mergeCell ref="BQ15:BR15"/>
    <mergeCell ref="BK16:BL16"/>
    <mergeCell ref="BM16:BN16"/>
    <mergeCell ref="BO16:BP16"/>
    <mergeCell ref="BQ16:BR16"/>
    <mergeCell ref="BS16:BT16"/>
    <mergeCell ref="BU16:BX16"/>
    <mergeCell ref="A17:B17"/>
    <mergeCell ref="C17:W17"/>
    <mergeCell ref="X17:Z17"/>
    <mergeCell ref="AA17:AC17"/>
    <mergeCell ref="AD17:AF17"/>
    <mergeCell ref="AG17:AI17"/>
    <mergeCell ref="AJ17:AL17"/>
    <mergeCell ref="AM17:AO17"/>
    <mergeCell ref="A18:B18"/>
    <mergeCell ref="C18:W18"/>
    <mergeCell ref="X18:Z18"/>
    <mergeCell ref="AA18:AC18"/>
    <mergeCell ref="BS17:BT17"/>
    <mergeCell ref="BU17:BX17"/>
    <mergeCell ref="BE17:BF17"/>
    <mergeCell ref="BG17:BH17"/>
    <mergeCell ref="BI17:BJ17"/>
    <mergeCell ref="BK17:BL17"/>
    <mergeCell ref="BB17:BD17"/>
    <mergeCell ref="BQ17:BR17"/>
    <mergeCell ref="AP17:AR17"/>
    <mergeCell ref="AS17:AU17"/>
    <mergeCell ref="AV17:AX17"/>
    <mergeCell ref="AY17:BA17"/>
    <mergeCell ref="BM17:BN17"/>
    <mergeCell ref="BO17:BP17"/>
    <mergeCell ref="AD18:AF18"/>
    <mergeCell ref="AG18:AI18"/>
    <mergeCell ref="AS18:AU18"/>
    <mergeCell ref="AV18:AX18"/>
    <mergeCell ref="AJ18:AL18"/>
    <mergeCell ref="AM18:AO18"/>
    <mergeCell ref="AP18:AR18"/>
    <mergeCell ref="BU18:BX18"/>
    <mergeCell ref="A19:B19"/>
    <mergeCell ref="C19:W19"/>
    <mergeCell ref="X19:Z19"/>
    <mergeCell ref="AA19:AC19"/>
    <mergeCell ref="AD19:AF19"/>
    <mergeCell ref="AG19:AI19"/>
    <mergeCell ref="AJ19:AL19"/>
    <mergeCell ref="BI18:BJ18"/>
    <mergeCell ref="BK18:BL18"/>
    <mergeCell ref="BQ18:BR18"/>
    <mergeCell ref="BS18:BT18"/>
    <mergeCell ref="BM18:BN18"/>
    <mergeCell ref="BO18:BP18"/>
    <mergeCell ref="AM19:AO19"/>
    <mergeCell ref="AP19:AR19"/>
    <mergeCell ref="AS19:AU19"/>
    <mergeCell ref="AV19:AX19"/>
    <mergeCell ref="BE18:BF18"/>
    <mergeCell ref="BG18:BH18"/>
    <mergeCell ref="BO19:BP19"/>
    <mergeCell ref="AY19:BA19"/>
    <mergeCell ref="BB19:BD19"/>
    <mergeCell ref="BE19:BF19"/>
    <mergeCell ref="BG19:BH19"/>
    <mergeCell ref="BB18:BD18"/>
    <mergeCell ref="BI19:BJ19"/>
    <mergeCell ref="BK19:BL19"/>
    <mergeCell ref="BM19:BN19"/>
    <mergeCell ref="AY18:BA18"/>
    <mergeCell ref="BQ19:BR19"/>
    <mergeCell ref="BS19:BT19"/>
    <mergeCell ref="BU19:BX19"/>
    <mergeCell ref="A20:B20"/>
    <mergeCell ref="C20:W20"/>
    <mergeCell ref="X20:Z20"/>
    <mergeCell ref="AA20:AC20"/>
    <mergeCell ref="AD20:AF20"/>
    <mergeCell ref="AG20:AI20"/>
    <mergeCell ref="AJ20:AL20"/>
    <mergeCell ref="AY20:BA20"/>
    <mergeCell ref="BB20:BD20"/>
    <mergeCell ref="BE20:BF20"/>
    <mergeCell ref="BG20:BH20"/>
    <mergeCell ref="AM20:AO20"/>
    <mergeCell ref="AP20:AR20"/>
    <mergeCell ref="AS20:AU20"/>
    <mergeCell ref="AV20:AX20"/>
    <mergeCell ref="BU20:BX20"/>
    <mergeCell ref="BI20:BJ20"/>
    <mergeCell ref="BK20:BL20"/>
    <mergeCell ref="BM20:BN20"/>
    <mergeCell ref="BO20:BP20"/>
    <mergeCell ref="BQ20:BR20"/>
    <mergeCell ref="BS20:BT20"/>
    <mergeCell ref="BI41:BJ41"/>
    <mergeCell ref="BK41:BL41"/>
    <mergeCell ref="BM41:BN41"/>
    <mergeCell ref="BO41:BP41"/>
    <mergeCell ref="BQ41:BR41"/>
    <mergeCell ref="BS41:BT41"/>
    <mergeCell ref="BU41:BX41"/>
    <mergeCell ref="A42:B42"/>
    <mergeCell ref="C42:W42"/>
    <mergeCell ref="X42:Z42"/>
    <mergeCell ref="AA42:AC42"/>
    <mergeCell ref="AD42:AF42"/>
    <mergeCell ref="AG42:AI42"/>
    <mergeCell ref="AJ42:AL42"/>
    <mergeCell ref="AM42:AO42"/>
    <mergeCell ref="AP42:AR42"/>
    <mergeCell ref="BU42:BX42"/>
    <mergeCell ref="BI42:BJ42"/>
    <mergeCell ref="BK42:BL42"/>
    <mergeCell ref="BM42:BN42"/>
    <mergeCell ref="BO42:BP42"/>
    <mergeCell ref="BQ42:BR42"/>
    <mergeCell ref="BS42:BT42"/>
    <mergeCell ref="BE42:BF42"/>
    <mergeCell ref="BG42:BH42"/>
    <mergeCell ref="AY31:BA31"/>
    <mergeCell ref="BB31:BD31"/>
    <mergeCell ref="AY32:BA32"/>
    <mergeCell ref="BB32:BD32"/>
    <mergeCell ref="BE41:BF41"/>
    <mergeCell ref="BG41:BH41"/>
    <mergeCell ref="AY41:BA41"/>
    <mergeCell ref="BB41:BD41"/>
    <mergeCell ref="AS42:AU42"/>
    <mergeCell ref="AV42:AX42"/>
    <mergeCell ref="AY42:BA42"/>
    <mergeCell ref="BB42:BD42"/>
    <mergeCell ref="AY25:BA25"/>
    <mergeCell ref="BB25:BD25"/>
    <mergeCell ref="AY27:BA27"/>
    <mergeCell ref="BB27:BD27"/>
    <mergeCell ref="AS41:AU41"/>
    <mergeCell ref="AV41:AX41"/>
    <mergeCell ref="BM25:BN25"/>
    <mergeCell ref="BO25:BP25"/>
    <mergeCell ref="AY26:BA26"/>
    <mergeCell ref="BB26:BD26"/>
    <mergeCell ref="AS26:AU26"/>
    <mergeCell ref="AV26:AX26"/>
    <mergeCell ref="AS25:AU25"/>
    <mergeCell ref="AV25:AX25"/>
    <mergeCell ref="BQ25:BR25"/>
    <mergeCell ref="BS25:BT25"/>
    <mergeCell ref="BE25:BF25"/>
    <mergeCell ref="BG25:BH25"/>
    <mergeCell ref="BI25:BJ25"/>
    <mergeCell ref="BK25:BL25"/>
    <mergeCell ref="BU25:BX25"/>
    <mergeCell ref="A26:B26"/>
    <mergeCell ref="C26:W26"/>
    <mergeCell ref="X26:Z26"/>
    <mergeCell ref="AA26:AC26"/>
    <mergeCell ref="AD26:AF26"/>
    <mergeCell ref="AG26:AI26"/>
    <mergeCell ref="AJ26:AL26"/>
    <mergeCell ref="AM26:AO26"/>
    <mergeCell ref="AP26:AR26"/>
    <mergeCell ref="BQ26:BR26"/>
    <mergeCell ref="BS26:BT26"/>
    <mergeCell ref="BE26:BF26"/>
    <mergeCell ref="BG26:BH26"/>
    <mergeCell ref="BI26:BJ26"/>
    <mergeCell ref="BK26:BL26"/>
    <mergeCell ref="BM26:BN26"/>
    <mergeCell ref="BO26:BP26"/>
    <mergeCell ref="BS23:BT23"/>
    <mergeCell ref="AS23:AU23"/>
    <mergeCell ref="AV23:AX23"/>
    <mergeCell ref="AY23:BA23"/>
    <mergeCell ref="BB23:BD23"/>
    <mergeCell ref="AG23:AI23"/>
    <mergeCell ref="AJ23:AL23"/>
    <mergeCell ref="AM23:AO23"/>
    <mergeCell ref="AP23:AR23"/>
    <mergeCell ref="BK23:BL23"/>
    <mergeCell ref="BU26:BX26"/>
    <mergeCell ref="A23:B23"/>
    <mergeCell ref="C23:W23"/>
    <mergeCell ref="X23:Z23"/>
    <mergeCell ref="AA23:AC23"/>
    <mergeCell ref="AD23:AF23"/>
    <mergeCell ref="BM23:BN23"/>
    <mergeCell ref="BO23:BP23"/>
    <mergeCell ref="BQ23:BR23"/>
    <mergeCell ref="AJ24:AL24"/>
    <mergeCell ref="AM24:AO24"/>
    <mergeCell ref="AP24:AR24"/>
    <mergeCell ref="BE23:BF23"/>
    <mergeCell ref="BG23:BH23"/>
    <mergeCell ref="BI23:BJ23"/>
    <mergeCell ref="A24:B24"/>
    <mergeCell ref="C24:W24"/>
    <mergeCell ref="X24:Z24"/>
    <mergeCell ref="AA24:AC24"/>
    <mergeCell ref="AD24:AF24"/>
    <mergeCell ref="AG24:AI24"/>
    <mergeCell ref="AY21:BA21"/>
    <mergeCell ref="BB21:BD21"/>
    <mergeCell ref="BU24:BX24"/>
    <mergeCell ref="BI24:BJ24"/>
    <mergeCell ref="BK24:BL24"/>
    <mergeCell ref="BM24:BN24"/>
    <mergeCell ref="BO24:BP24"/>
    <mergeCell ref="BQ24:BR24"/>
    <mergeCell ref="BS24:BT24"/>
    <mergeCell ref="BU23:BX23"/>
    <mergeCell ref="BE24:BF24"/>
    <mergeCell ref="BG24:BH24"/>
    <mergeCell ref="AS24:AU24"/>
    <mergeCell ref="AV24:AX24"/>
    <mergeCell ref="AY24:BA24"/>
    <mergeCell ref="BB24:BD24"/>
    <mergeCell ref="AM22:AO22"/>
    <mergeCell ref="AP22:AR22"/>
    <mergeCell ref="BM21:BN21"/>
    <mergeCell ref="BO21:BP21"/>
    <mergeCell ref="BM22:BN22"/>
    <mergeCell ref="BO22:BP22"/>
    <mergeCell ref="AY22:BA22"/>
    <mergeCell ref="BB22:BD22"/>
    <mergeCell ref="AS21:AU21"/>
    <mergeCell ref="AV21:AX21"/>
    <mergeCell ref="BQ21:BR21"/>
    <mergeCell ref="BS21:BT21"/>
    <mergeCell ref="BE21:BF21"/>
    <mergeCell ref="BG21:BH21"/>
    <mergeCell ref="BI21:BJ21"/>
    <mergeCell ref="BK21:BL21"/>
    <mergeCell ref="BU21:BX21"/>
    <mergeCell ref="A22:B22"/>
    <mergeCell ref="C22:W22"/>
    <mergeCell ref="X22:Z22"/>
    <mergeCell ref="AA22:AC22"/>
    <mergeCell ref="AD22:AF22"/>
    <mergeCell ref="AG22:AI22"/>
    <mergeCell ref="AJ22:AL22"/>
    <mergeCell ref="AS22:AU22"/>
    <mergeCell ref="AV22:AX22"/>
    <mergeCell ref="BQ22:BR22"/>
    <mergeCell ref="BS22:BT22"/>
    <mergeCell ref="BE22:BF22"/>
    <mergeCell ref="BG22:BH22"/>
    <mergeCell ref="BI22:BJ22"/>
    <mergeCell ref="BK22:BL22"/>
    <mergeCell ref="BU22:BX22"/>
    <mergeCell ref="A31:B31"/>
    <mergeCell ref="C31:W31"/>
    <mergeCell ref="X31:Z31"/>
    <mergeCell ref="AA31:AC31"/>
    <mergeCell ref="AD31:AF31"/>
    <mergeCell ref="AG31:AI31"/>
    <mergeCell ref="AJ31:AL31"/>
    <mergeCell ref="BM31:BN31"/>
    <mergeCell ref="BO31:BP31"/>
    <mergeCell ref="AM32:AO32"/>
    <mergeCell ref="AP32:AR32"/>
    <mergeCell ref="BQ31:BR31"/>
    <mergeCell ref="BS31:BT31"/>
    <mergeCell ref="BE31:BF31"/>
    <mergeCell ref="BG31:BH31"/>
    <mergeCell ref="BI31:BJ31"/>
    <mergeCell ref="BK31:BL31"/>
    <mergeCell ref="BM32:BN32"/>
    <mergeCell ref="BO32:BP32"/>
    <mergeCell ref="BU31:BX31"/>
    <mergeCell ref="A32:B32"/>
    <mergeCell ref="C32:W32"/>
    <mergeCell ref="X32:Z32"/>
    <mergeCell ref="AA32:AC32"/>
    <mergeCell ref="AD32:AF32"/>
    <mergeCell ref="AG32:AI32"/>
    <mergeCell ref="AJ32:AL32"/>
    <mergeCell ref="AG27:AI27"/>
    <mergeCell ref="AJ27:AL27"/>
    <mergeCell ref="AM27:AO27"/>
    <mergeCell ref="AP27:AR27"/>
    <mergeCell ref="BQ32:BR32"/>
    <mergeCell ref="BS32:BT32"/>
    <mergeCell ref="BE32:BF32"/>
    <mergeCell ref="BG32:BH32"/>
    <mergeCell ref="BI32:BJ32"/>
    <mergeCell ref="BK32:BL32"/>
    <mergeCell ref="BM27:BN27"/>
    <mergeCell ref="BO27:BP27"/>
    <mergeCell ref="AM31:AO31"/>
    <mergeCell ref="AP31:AR31"/>
    <mergeCell ref="AS27:AU27"/>
    <mergeCell ref="AV27:AX27"/>
    <mergeCell ref="AS28:AU28"/>
    <mergeCell ref="AV28:AX28"/>
    <mergeCell ref="AS29:AU29"/>
    <mergeCell ref="AV29:AX29"/>
    <mergeCell ref="BE27:BF27"/>
    <mergeCell ref="BG27:BH27"/>
    <mergeCell ref="BI27:BJ27"/>
    <mergeCell ref="BK27:BL27"/>
    <mergeCell ref="BU32:BX32"/>
    <mergeCell ref="A27:B27"/>
    <mergeCell ref="C27:W27"/>
    <mergeCell ref="X27:Z27"/>
    <mergeCell ref="AA27:AC27"/>
    <mergeCell ref="AD27:AF27"/>
    <mergeCell ref="BU27:BX27"/>
    <mergeCell ref="A28:B28"/>
    <mergeCell ref="C28:W28"/>
    <mergeCell ref="X28:Z28"/>
    <mergeCell ref="AA28:AC28"/>
    <mergeCell ref="AD28:AF28"/>
    <mergeCell ref="AG28:AI28"/>
    <mergeCell ref="AJ28:AL28"/>
    <mergeCell ref="BQ27:BR27"/>
    <mergeCell ref="BS27:BT27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G45:AI45"/>
    <mergeCell ref="AJ45:AL45"/>
    <mergeCell ref="AM45:AO45"/>
    <mergeCell ref="AP45:AR45"/>
    <mergeCell ref="AY28:BA28"/>
    <mergeCell ref="BB28:BD28"/>
    <mergeCell ref="AM28:AO28"/>
    <mergeCell ref="AP28:AR28"/>
    <mergeCell ref="AS30:AU30"/>
    <mergeCell ref="AV30:AX30"/>
    <mergeCell ref="BM45:BN45"/>
    <mergeCell ref="BO45:BP45"/>
    <mergeCell ref="BQ45:BR45"/>
    <mergeCell ref="BS45:BT45"/>
    <mergeCell ref="BU28:BX28"/>
    <mergeCell ref="A45:B45"/>
    <mergeCell ref="C45:W45"/>
    <mergeCell ref="X45:Z45"/>
    <mergeCell ref="AA45:AC45"/>
    <mergeCell ref="AD45:AF45"/>
    <mergeCell ref="AM46:AO46"/>
    <mergeCell ref="AP46:AR46"/>
    <mergeCell ref="AS45:AU45"/>
    <mergeCell ref="AV45:AX45"/>
    <mergeCell ref="AY45:BA45"/>
    <mergeCell ref="BB45:BD45"/>
    <mergeCell ref="BM46:BN46"/>
    <mergeCell ref="BO46:BP46"/>
    <mergeCell ref="BU45:BX45"/>
    <mergeCell ref="A46:B46"/>
    <mergeCell ref="C46:W46"/>
    <mergeCell ref="X46:Z46"/>
    <mergeCell ref="AA46:AC46"/>
    <mergeCell ref="AD46:AF46"/>
    <mergeCell ref="AG46:AI46"/>
    <mergeCell ref="AJ46:AL46"/>
    <mergeCell ref="AG29:AI29"/>
    <mergeCell ref="AJ29:AL29"/>
    <mergeCell ref="AM29:AO29"/>
    <mergeCell ref="AP29:AR29"/>
    <mergeCell ref="BQ46:BR46"/>
    <mergeCell ref="BS46:BT46"/>
    <mergeCell ref="BE46:BF46"/>
    <mergeCell ref="BG46:BH46"/>
    <mergeCell ref="BI46:BJ46"/>
    <mergeCell ref="BK46:BL46"/>
    <mergeCell ref="AS46:AU46"/>
    <mergeCell ref="AV46:AX46"/>
    <mergeCell ref="AP33:AR33"/>
    <mergeCell ref="AS33:AU33"/>
    <mergeCell ref="AV33:AX33"/>
    <mergeCell ref="AS34:AU34"/>
    <mergeCell ref="AS43:AU43"/>
    <mergeCell ref="AV43:AX43"/>
    <mergeCell ref="AP38:AR38"/>
    <mergeCell ref="AS38:AU38"/>
    <mergeCell ref="AY29:BA29"/>
    <mergeCell ref="BB29:BD29"/>
    <mergeCell ref="BU46:BX46"/>
    <mergeCell ref="A29:B29"/>
    <mergeCell ref="C29:W29"/>
    <mergeCell ref="X29:Z29"/>
    <mergeCell ref="AA29:AC29"/>
    <mergeCell ref="AD29:AF29"/>
    <mergeCell ref="AM30:AO30"/>
    <mergeCell ref="AP30:AR30"/>
    <mergeCell ref="BI29:BJ29"/>
    <mergeCell ref="BK29:BL29"/>
    <mergeCell ref="BM29:BN29"/>
    <mergeCell ref="BO29:BP29"/>
    <mergeCell ref="BQ29:BR29"/>
    <mergeCell ref="BS29:BT29"/>
    <mergeCell ref="BU29:BX29"/>
    <mergeCell ref="A30:B30"/>
    <mergeCell ref="C30:W30"/>
    <mergeCell ref="X30:Z30"/>
    <mergeCell ref="AA30:AC30"/>
    <mergeCell ref="AD30:AF30"/>
    <mergeCell ref="AG30:AI30"/>
    <mergeCell ref="AJ30:AL30"/>
    <mergeCell ref="BE29:BF29"/>
    <mergeCell ref="BG29:BH29"/>
    <mergeCell ref="BQ30:BR30"/>
    <mergeCell ref="BS30:BT30"/>
    <mergeCell ref="BE30:BF30"/>
    <mergeCell ref="BG30:BH30"/>
    <mergeCell ref="BI30:BJ30"/>
    <mergeCell ref="BK30:BL30"/>
    <mergeCell ref="BM30:BN30"/>
    <mergeCell ref="BO30:BP30"/>
    <mergeCell ref="AG43:AI43"/>
    <mergeCell ref="AJ43:AL43"/>
    <mergeCell ref="AM43:AO43"/>
    <mergeCell ref="AP43:AR43"/>
    <mergeCell ref="AY30:BA30"/>
    <mergeCell ref="BB30:BD30"/>
    <mergeCell ref="AS32:AU32"/>
    <mergeCell ref="AV32:AX32"/>
    <mergeCell ref="AS31:AU31"/>
    <mergeCell ref="AV31:AX31"/>
    <mergeCell ref="BQ43:BR43"/>
    <mergeCell ref="BS43:BT43"/>
    <mergeCell ref="BI43:BJ43"/>
    <mergeCell ref="BK43:BL43"/>
    <mergeCell ref="BU30:BX30"/>
    <mergeCell ref="A43:B43"/>
    <mergeCell ref="C43:W43"/>
    <mergeCell ref="X43:Z43"/>
    <mergeCell ref="AA43:AC43"/>
    <mergeCell ref="AD43:AF43"/>
    <mergeCell ref="AY43:BA43"/>
    <mergeCell ref="BB43:BD43"/>
    <mergeCell ref="BQ44:BR44"/>
    <mergeCell ref="BS44:BT44"/>
    <mergeCell ref="BM43:BN43"/>
    <mergeCell ref="BO43:BP43"/>
    <mergeCell ref="AY44:BA44"/>
    <mergeCell ref="BB44:BD44"/>
    <mergeCell ref="BE43:BF43"/>
    <mergeCell ref="BG43:BH43"/>
    <mergeCell ref="BU43:BX43"/>
    <mergeCell ref="A44:B44"/>
    <mergeCell ref="C44:W44"/>
    <mergeCell ref="X44:Z44"/>
    <mergeCell ref="AA44:AC44"/>
    <mergeCell ref="AD44:AF44"/>
    <mergeCell ref="AG44:AI44"/>
    <mergeCell ref="AJ44:AL44"/>
    <mergeCell ref="BM44:BN44"/>
    <mergeCell ref="BO44:BP44"/>
    <mergeCell ref="AG35:AI35"/>
    <mergeCell ref="AJ35:AL35"/>
    <mergeCell ref="AS44:AU44"/>
    <mergeCell ref="AV44:AX44"/>
    <mergeCell ref="AM44:AO44"/>
    <mergeCell ref="AP44:AR44"/>
    <mergeCell ref="AM35:AO35"/>
    <mergeCell ref="AP35:AR35"/>
    <mergeCell ref="AS35:AU35"/>
    <mergeCell ref="AV35:AX35"/>
    <mergeCell ref="AD36:AF36"/>
    <mergeCell ref="AG36:AI36"/>
    <mergeCell ref="AJ36:AL36"/>
    <mergeCell ref="BU44:BX44"/>
    <mergeCell ref="A35:B35"/>
    <mergeCell ref="C35:W35"/>
    <mergeCell ref="X35:Z35"/>
    <mergeCell ref="AA35:AC35"/>
    <mergeCell ref="AD35:AF35"/>
    <mergeCell ref="BU35:BX35"/>
    <mergeCell ref="BE35:BF35"/>
    <mergeCell ref="BG35:BH35"/>
    <mergeCell ref="BI35:BJ35"/>
    <mergeCell ref="BK35:BL35"/>
    <mergeCell ref="BQ35:BR35"/>
    <mergeCell ref="BS35:BT35"/>
    <mergeCell ref="BM35:BN35"/>
    <mergeCell ref="BO35:BP35"/>
    <mergeCell ref="AM36:AO36"/>
    <mergeCell ref="AP36:AR36"/>
    <mergeCell ref="AS36:AU36"/>
    <mergeCell ref="AV36:AX36"/>
    <mergeCell ref="AY35:BA35"/>
    <mergeCell ref="BB35:BD35"/>
    <mergeCell ref="BQ36:BR36"/>
    <mergeCell ref="BS36:BT36"/>
    <mergeCell ref="AY36:BA36"/>
    <mergeCell ref="BS38:BT38"/>
    <mergeCell ref="BB36:BD36"/>
    <mergeCell ref="BE36:BF36"/>
    <mergeCell ref="BG36:BH36"/>
    <mergeCell ref="AY38:BA38"/>
    <mergeCell ref="BB38:BD38"/>
    <mergeCell ref="BE38:BF38"/>
    <mergeCell ref="BG38:BH38"/>
    <mergeCell ref="AA38:AC38"/>
    <mergeCell ref="BU36:BX36"/>
    <mergeCell ref="BI36:BJ36"/>
    <mergeCell ref="BK36:BL36"/>
    <mergeCell ref="BM36:BN36"/>
    <mergeCell ref="BO36:BP36"/>
    <mergeCell ref="AV38:AX38"/>
    <mergeCell ref="A39:B39"/>
    <mergeCell ref="C39:W39"/>
    <mergeCell ref="X39:Z39"/>
    <mergeCell ref="AA39:AC39"/>
    <mergeCell ref="AG38:AI38"/>
    <mergeCell ref="BU38:BX38"/>
    <mergeCell ref="BI38:BJ38"/>
    <mergeCell ref="BK38:BL38"/>
    <mergeCell ref="BM38:BN38"/>
    <mergeCell ref="BO38:BP38"/>
    <mergeCell ref="BQ38:BR38"/>
    <mergeCell ref="AD39:AF39"/>
    <mergeCell ref="AG39:AI39"/>
    <mergeCell ref="AS39:AU39"/>
    <mergeCell ref="AV39:AX39"/>
    <mergeCell ref="BB39:BD39"/>
    <mergeCell ref="BE39:BF39"/>
    <mergeCell ref="AM39:AO39"/>
    <mergeCell ref="BS39:BT39"/>
    <mergeCell ref="AY39:BA39"/>
    <mergeCell ref="AP39:AR39"/>
    <mergeCell ref="AJ40:AL40"/>
    <mergeCell ref="AJ39:AL39"/>
    <mergeCell ref="BG39:BH39"/>
    <mergeCell ref="AY46:BA46"/>
    <mergeCell ref="BB46:BD46"/>
    <mergeCell ref="BI44:BJ44"/>
    <mergeCell ref="AP41:AR41"/>
    <mergeCell ref="BU39:BX39"/>
    <mergeCell ref="BI39:BJ39"/>
    <mergeCell ref="BK39:BL39"/>
    <mergeCell ref="BM39:BN39"/>
    <mergeCell ref="BO39:BP39"/>
    <mergeCell ref="BQ39:BR39"/>
    <mergeCell ref="BB40:BD40"/>
    <mergeCell ref="BK44:BL44"/>
    <mergeCell ref="BE47:BF47"/>
    <mergeCell ref="BG47:BH47"/>
    <mergeCell ref="BG45:BH45"/>
    <mergeCell ref="BI45:BJ45"/>
    <mergeCell ref="BK45:BL45"/>
    <mergeCell ref="BE44:BF44"/>
    <mergeCell ref="BG44:BH44"/>
    <mergeCell ref="BE45:BF45"/>
    <mergeCell ref="BQ47:BR47"/>
    <mergeCell ref="BB47:BD47"/>
    <mergeCell ref="AM47:AO47"/>
    <mergeCell ref="AP47:AR47"/>
    <mergeCell ref="BE40:BF40"/>
    <mergeCell ref="BK40:BL40"/>
    <mergeCell ref="BG40:BH40"/>
    <mergeCell ref="BI40:BJ40"/>
    <mergeCell ref="AS40:AU40"/>
    <mergeCell ref="AV40:AX40"/>
    <mergeCell ref="A47:B47"/>
    <mergeCell ref="C47:W47"/>
    <mergeCell ref="X47:Z47"/>
    <mergeCell ref="AA47:AC47"/>
    <mergeCell ref="BS47:BT47"/>
    <mergeCell ref="AG47:AI47"/>
    <mergeCell ref="AJ47:AL47"/>
    <mergeCell ref="AS47:AU47"/>
    <mergeCell ref="AV47:AX47"/>
    <mergeCell ref="AY47:BA47"/>
    <mergeCell ref="A41:B41"/>
    <mergeCell ref="C41:W41"/>
    <mergeCell ref="AG50:AI50"/>
    <mergeCell ref="AA37:AC37"/>
    <mergeCell ref="AD47:AF47"/>
    <mergeCell ref="X41:Z41"/>
    <mergeCell ref="AA41:AC41"/>
    <mergeCell ref="X40:Z40"/>
    <mergeCell ref="AA40:AC40"/>
    <mergeCell ref="AD38:AF38"/>
    <mergeCell ref="BK48:BL48"/>
    <mergeCell ref="X37:Z37"/>
    <mergeCell ref="AG49:AI49"/>
    <mergeCell ref="AJ41:AL41"/>
    <mergeCell ref="AY37:BA37"/>
    <mergeCell ref="AP40:AR40"/>
    <mergeCell ref="AJ38:AL38"/>
    <mergeCell ref="AM38:AO38"/>
    <mergeCell ref="AG37:AI37"/>
    <mergeCell ref="AY40:BA40"/>
    <mergeCell ref="BE37:BF37"/>
    <mergeCell ref="BB37:BD37"/>
    <mergeCell ref="BM37:BN37"/>
    <mergeCell ref="BK37:BL37"/>
    <mergeCell ref="BI37:BJ37"/>
    <mergeCell ref="AD37:AF37"/>
    <mergeCell ref="BO40:BP40"/>
    <mergeCell ref="AM40:AO40"/>
    <mergeCell ref="BM48:BN48"/>
    <mergeCell ref="C37:W37"/>
    <mergeCell ref="A38:B38"/>
    <mergeCell ref="C38:W38"/>
    <mergeCell ref="X38:Z38"/>
    <mergeCell ref="A37:B37"/>
    <mergeCell ref="BM40:BN40"/>
    <mergeCell ref="BG37:BH37"/>
    <mergeCell ref="AJ21:AL21"/>
    <mergeCell ref="AG21:AI21"/>
    <mergeCell ref="AD21:AF21"/>
    <mergeCell ref="X25:Z25"/>
    <mergeCell ref="AG51:AI51"/>
    <mergeCell ref="BU47:BX47"/>
    <mergeCell ref="BI47:BJ47"/>
    <mergeCell ref="BK47:BL47"/>
    <mergeCell ref="BM47:BN47"/>
    <mergeCell ref="BO47:BP47"/>
    <mergeCell ref="A40:B40"/>
    <mergeCell ref="C40:W40"/>
    <mergeCell ref="X21:Z21"/>
    <mergeCell ref="C21:W21"/>
    <mergeCell ref="A21:B21"/>
    <mergeCell ref="AA25:AC25"/>
    <mergeCell ref="AA36:AC36"/>
    <mergeCell ref="A36:B36"/>
    <mergeCell ref="C36:W36"/>
    <mergeCell ref="X36:Z36"/>
    <mergeCell ref="AA21:AC21"/>
    <mergeCell ref="C25:W25"/>
    <mergeCell ref="A25:B25"/>
    <mergeCell ref="AP21:AR21"/>
    <mergeCell ref="AM21:AO21"/>
    <mergeCell ref="AP25:AR25"/>
    <mergeCell ref="AM25:AO25"/>
    <mergeCell ref="AG25:AI25"/>
    <mergeCell ref="AD25:AF25"/>
    <mergeCell ref="AJ25:AL25"/>
    <mergeCell ref="BU37:BX37"/>
    <mergeCell ref="BO48:BP48"/>
    <mergeCell ref="BQ48:BR48"/>
    <mergeCell ref="BS48:BT48"/>
    <mergeCell ref="BS37:BT37"/>
    <mergeCell ref="BQ37:BR37"/>
    <mergeCell ref="BO37:BP37"/>
    <mergeCell ref="BU40:BX40"/>
    <mergeCell ref="BQ40:BR40"/>
    <mergeCell ref="BS40:BT40"/>
    <mergeCell ref="AD40:AF40"/>
    <mergeCell ref="AG40:AI40"/>
    <mergeCell ref="AM41:AO41"/>
    <mergeCell ref="AD41:AF41"/>
    <mergeCell ref="AG41:AI41"/>
    <mergeCell ref="AV37:AX37"/>
    <mergeCell ref="AP37:AR37"/>
    <mergeCell ref="AS37:AU37"/>
    <mergeCell ref="AM37:AO37"/>
    <mergeCell ref="AJ37:AL37"/>
  </mergeCells>
  <conditionalFormatting sqref="BB6:BB8 BG9:BI17 BM6:BT8 AV2:AX2 AA2:AA4 X2:X4 AD2:AD4 BE2:BE4 AD6:AD17 X6:X17 AA6:AA17 BG2:BG4 BI2:BI4 BK2:BK4 BM2:BM4 BO2:BO4 BQ2:BQ4 BS2:BS4 BK6:BK8 AM6:AY8 AM19:AO24 BB26 AM26:AY26 BO9:BT17 BB19:BB24 BE6:BE17 BK21:BK46 BE21:BE46 AD21:AD46 X27:X46 X21:X25 AA21:AA46 BG21:BI46 AM21:BB25 AM27:BB27 BM21:BT46 AM29:BB35 AM28:BD28 AM37:BB45 AM36:BD36 AM46:BD46 BG6:BH8 AM10:AY17 BB10:BB17 AM9:BD9">
    <cfRule type="cellIs" priority="83" dxfId="142" operator="equal" stopIfTrue="1">
      <formula>0</formula>
    </cfRule>
  </conditionalFormatting>
  <conditionalFormatting sqref="AA1 X1 AD1">
    <cfRule type="cellIs" priority="81" dxfId="142" operator="equal" stopIfTrue="1">
      <formula>0</formula>
    </cfRule>
  </conditionalFormatting>
  <conditionalFormatting sqref="AG4:BD4">
    <cfRule type="cellIs" priority="69" dxfId="142" operator="equal" stopIfTrue="1">
      <formula>0</formula>
    </cfRule>
  </conditionalFormatting>
  <conditionalFormatting sqref="AG3:BD3">
    <cfRule type="cellIs" priority="70" dxfId="142" operator="equal" stopIfTrue="1">
      <formula>0</formula>
    </cfRule>
  </conditionalFormatting>
  <conditionalFormatting sqref="AM18:AY18 BB18 BG18 BI18 BM18 BO18 BQ18 BS18 AA18 BK18 X18 AD18 BE18">
    <cfRule type="cellIs" priority="68" dxfId="142" operator="equal" stopIfTrue="1">
      <formula>0</formula>
    </cfRule>
  </conditionalFormatting>
  <conditionalFormatting sqref="AG1:BD1">
    <cfRule type="cellIs" priority="62" dxfId="142" operator="equal" stopIfTrue="1">
      <formula>0</formula>
    </cfRule>
  </conditionalFormatting>
  <conditionalFormatting sqref="BE1 BG1 BI1 BK1 BM1 BO1 BQ1 BS1">
    <cfRule type="cellIs" priority="61" dxfId="142" operator="equal" stopIfTrue="1">
      <formula>0</formula>
    </cfRule>
  </conditionalFormatting>
  <conditionalFormatting sqref="AP31:AY31 BG31 BI31 BM31 BO31 BQ31 BS31 AA31 BK31 X31 AD31 BE31">
    <cfRule type="cellIs" priority="60" dxfId="142" operator="equal" stopIfTrue="1">
      <formula>0</formula>
    </cfRule>
  </conditionalFormatting>
  <conditionalFormatting sqref="AP20:AY24 BG20:BG24 BI20:BI24 BM20:BM24 BQ20:BQ24 BS20:BS24 AA20:AA24 BK20:BK24 X20:X24 AD20:AD24 BE20:BE24">
    <cfRule type="cellIs" priority="59" dxfId="142" operator="equal" stopIfTrue="1">
      <formula>0</formula>
    </cfRule>
  </conditionalFormatting>
  <conditionalFormatting sqref="AP19:AY19 BG19 BI19 BM19 BQ19 BS19 AA19 BK19 X19 AD19 BE19">
    <cfRule type="cellIs" priority="58" dxfId="142" operator="equal" stopIfTrue="1">
      <formula>0</formula>
    </cfRule>
  </conditionalFormatting>
  <conditionalFormatting sqref="X26">
    <cfRule type="cellIs" priority="53" dxfId="142" operator="equal" stopIfTrue="1">
      <formula>0</formula>
    </cfRule>
  </conditionalFormatting>
  <conditionalFormatting sqref="AM47 AP47 AS47 AV47 AY47 AJ47 AG47 BB47 BG47 BI47 BM47 BO47 BQ47 BS47 BK47 BE47 AD47 X47 AA47">
    <cfRule type="cellIs" priority="43" dxfId="142" operator="equal" stopIfTrue="1">
      <formula>0</formula>
    </cfRule>
  </conditionalFormatting>
  <conditionalFormatting sqref="BO20:BO24">
    <cfRule type="cellIs" priority="41" dxfId="142" operator="equal" stopIfTrue="1">
      <formula>0</formula>
    </cfRule>
  </conditionalFormatting>
  <conditionalFormatting sqref="BO19">
    <cfRule type="cellIs" priority="40" dxfId="142" operator="equal" stopIfTrue="1">
      <formula>0</formula>
    </cfRule>
  </conditionalFormatting>
  <conditionalFormatting sqref="BM9:BN11 BK9">
    <cfRule type="cellIs" priority="39" dxfId="142" operator="equal" stopIfTrue="1">
      <formula>0</formula>
    </cfRule>
  </conditionalFormatting>
  <conditionalFormatting sqref="BM12:BN14 BK12:BK14">
    <cfRule type="cellIs" priority="38" dxfId="142" operator="equal" stopIfTrue="1">
      <formula>0</formula>
    </cfRule>
  </conditionalFormatting>
  <conditionalFormatting sqref="BM15:BN17 BK15:BK17">
    <cfRule type="cellIs" priority="37" dxfId="142" operator="equal" stopIfTrue="1">
      <formula>0</formula>
    </cfRule>
  </conditionalFormatting>
  <conditionalFormatting sqref="BK33:BK34 BE33:BE34 AD33:AD34 AA33:AA34 BG33:BI34 X33:X34 AM33:AO34 BB33:BB34 BM33:BT34">
    <cfRule type="cellIs" priority="30" dxfId="142" operator="equal" stopIfTrue="1">
      <formula>0</formula>
    </cfRule>
  </conditionalFormatting>
  <conditionalFormatting sqref="BO21:BO24">
    <cfRule type="cellIs" priority="10" dxfId="142" operator="equal" stopIfTrue="1">
      <formula>0</formula>
    </cfRule>
  </conditionalFormatting>
  <conditionalFormatting sqref="BO23:BO24">
    <cfRule type="cellIs" priority="9" dxfId="142" operator="equal" stopIfTrue="1">
      <formula>0</formula>
    </cfRule>
  </conditionalFormatting>
  <conditionalFormatting sqref="AM5:AY5 BB5 BG5 BI5 BM5 BO5 BQ5 BS5 AA5 BK5 X5 AD5 BE5">
    <cfRule type="cellIs" priority="8" dxfId="142" operator="equal" stopIfTrue="1">
      <formula>0</formula>
    </cfRule>
  </conditionalFormatting>
  <conditionalFormatting sqref="BI8">
    <cfRule type="cellIs" priority="7" dxfId="142" operator="equal" stopIfTrue="1">
      <formula>0</formula>
    </cfRule>
  </conditionalFormatting>
  <conditionalFormatting sqref="BI7:BI8">
    <cfRule type="cellIs" priority="6" dxfId="142" operator="equal" stopIfTrue="1">
      <formula>0</formula>
    </cfRule>
  </conditionalFormatting>
  <conditionalFormatting sqref="BI6">
    <cfRule type="cellIs" priority="5" dxfId="142" operator="equal" stopIfTrue="1">
      <formula>0</formula>
    </cfRule>
  </conditionalFormatting>
  <conditionalFormatting sqref="BK10:BL11">
    <cfRule type="cellIs" priority="4" dxfId="142" operator="equal" stopIfTrue="1">
      <formula>0</formula>
    </cfRule>
  </conditionalFormatting>
  <conditionalFormatting sqref="BK10:BK11">
    <cfRule type="cellIs" priority="3" dxfId="142" operator="equal" stopIfTrue="1">
      <formula>0</formula>
    </cfRule>
  </conditionalFormatting>
  <conditionalFormatting sqref="BK10:BK11">
    <cfRule type="cellIs" priority="2" dxfId="142" operator="equal" stopIfTrue="1">
      <formula>0</formula>
    </cfRule>
  </conditionalFormatting>
  <conditionalFormatting sqref="BK10:BK11">
    <cfRule type="cellIs" priority="1" dxfId="142" operator="equal" stopIfTrue="1">
      <formula>0</formula>
    </cfRule>
  </conditionalFormatting>
  <printOptions/>
  <pageMargins left="0.5905511811023623" right="0.3937007874015748" top="0.3937007874015748" bottom="0.4724409448818898" header="0" footer="0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9.50390625" style="0" bestFit="1" customWidth="1"/>
  </cols>
  <sheetData>
    <row r="1" spans="1:10" ht="12.75">
      <c r="A1" s="1256" t="s">
        <v>234</v>
      </c>
      <c r="B1" s="1256"/>
      <c r="C1" s="1256"/>
      <c r="D1" s="1256"/>
      <c r="E1" s="1256"/>
      <c r="H1" s="44"/>
      <c r="I1" s="44"/>
      <c r="J1" s="44"/>
    </row>
    <row r="2" spans="1:10" ht="12.75">
      <c r="A2" s="103" t="s">
        <v>81</v>
      </c>
      <c r="B2" s="103" t="s">
        <v>231</v>
      </c>
      <c r="C2" s="103" t="s">
        <v>232</v>
      </c>
      <c r="D2" s="103"/>
      <c r="E2" s="104" t="s">
        <v>230</v>
      </c>
      <c r="H2" s="44"/>
      <c r="I2" s="44"/>
      <c r="J2" s="44"/>
    </row>
    <row r="3" spans="1:10" ht="12.75">
      <c r="A3" s="103">
        <v>14</v>
      </c>
      <c r="B3" s="103">
        <v>20</v>
      </c>
      <c r="C3" s="103">
        <f aca="true" t="shared" si="0" ref="C3:C8">SUM(A3:B3)</f>
        <v>34</v>
      </c>
      <c r="D3" s="103"/>
      <c r="E3" s="104">
        <v>17</v>
      </c>
      <c r="H3" s="44">
        <v>18</v>
      </c>
      <c r="I3" s="44">
        <v>16</v>
      </c>
      <c r="J3" s="44"/>
    </row>
    <row r="4" spans="1:10" ht="12.75">
      <c r="A4" s="103">
        <v>12</v>
      </c>
      <c r="B4" s="103">
        <v>20</v>
      </c>
      <c r="C4" s="103">
        <f t="shared" si="0"/>
        <v>32</v>
      </c>
      <c r="D4" s="103"/>
      <c r="E4" s="104">
        <v>16</v>
      </c>
      <c r="H4" s="44"/>
      <c r="I4" s="44"/>
      <c r="J4" s="44"/>
    </row>
    <row r="5" spans="1:11" ht="12.75">
      <c r="A5" s="103">
        <v>12</v>
      </c>
      <c r="B5" s="103">
        <v>18</v>
      </c>
      <c r="C5" s="103">
        <f t="shared" si="0"/>
        <v>30</v>
      </c>
      <c r="D5" s="103"/>
      <c r="E5" s="104">
        <v>15</v>
      </c>
      <c r="H5" s="44"/>
      <c r="I5" s="44"/>
      <c r="J5" s="44"/>
      <c r="K5" s="44"/>
    </row>
    <row r="6" spans="1:11" ht="12.75">
      <c r="A6" s="103">
        <v>10</v>
      </c>
      <c r="B6" s="103">
        <v>16</v>
      </c>
      <c r="C6" s="103">
        <f t="shared" si="0"/>
        <v>26</v>
      </c>
      <c r="D6" s="103"/>
      <c r="E6" s="104">
        <v>13</v>
      </c>
      <c r="H6" s="44"/>
      <c r="I6" s="44"/>
      <c r="J6" s="44"/>
      <c r="K6" s="44"/>
    </row>
    <row r="7" spans="1:11" ht="12.75">
      <c r="A7" s="103">
        <v>8</v>
      </c>
      <c r="B7" s="103">
        <v>14</v>
      </c>
      <c r="C7" s="103">
        <f t="shared" si="0"/>
        <v>22</v>
      </c>
      <c r="D7" s="103"/>
      <c r="E7" s="104">
        <v>11</v>
      </c>
      <c r="H7" s="44"/>
      <c r="I7" s="44"/>
      <c r="J7" s="44"/>
      <c r="K7" s="44"/>
    </row>
    <row r="8" spans="1:11" ht="12.75">
      <c r="A8" s="103">
        <v>8</v>
      </c>
      <c r="B8" s="103">
        <v>16</v>
      </c>
      <c r="C8" s="103">
        <f t="shared" si="0"/>
        <v>24</v>
      </c>
      <c r="D8" s="103"/>
      <c r="E8" s="104">
        <v>12</v>
      </c>
      <c r="H8" s="44"/>
      <c r="I8" s="44"/>
      <c r="J8" s="44"/>
      <c r="K8" s="44"/>
    </row>
    <row r="9" spans="8:11" ht="12.75">
      <c r="H9" s="44"/>
      <c r="I9" s="44"/>
      <c r="J9" s="44"/>
      <c r="K9" s="44"/>
    </row>
    <row r="10" spans="8:11" ht="12.75">
      <c r="H10" s="44"/>
      <c r="I10" s="44"/>
      <c r="J10" s="44"/>
      <c r="K10" s="44"/>
    </row>
    <row r="11" spans="1:11" ht="12.75">
      <c r="A11" s="1256" t="s">
        <v>233</v>
      </c>
      <c r="B11" s="1256"/>
      <c r="C11" s="1256"/>
      <c r="D11" s="1256"/>
      <c r="E11" s="1256"/>
      <c r="H11" s="44"/>
      <c r="I11" s="44"/>
      <c r="J11" s="44"/>
      <c r="K11" s="44"/>
    </row>
    <row r="12" spans="1:11" ht="12.75">
      <c r="A12" s="103" t="s">
        <v>81</v>
      </c>
      <c r="B12" s="103" t="s">
        <v>231</v>
      </c>
      <c r="C12" s="103" t="s">
        <v>232</v>
      </c>
      <c r="D12" s="103"/>
      <c r="E12" s="104" t="s">
        <v>230</v>
      </c>
      <c r="H12" s="44"/>
      <c r="I12" s="44"/>
      <c r="J12" s="44"/>
      <c r="K12" s="44"/>
    </row>
    <row r="13" spans="1:11" ht="12.75">
      <c r="A13" s="103">
        <v>18</v>
      </c>
      <c r="B13" s="103">
        <v>33</v>
      </c>
      <c r="C13" s="103">
        <f aca="true" t="shared" si="1" ref="C13:C18">SUM(A13:B13)</f>
        <v>51</v>
      </c>
      <c r="D13" s="103"/>
      <c r="E13" s="104">
        <v>17</v>
      </c>
      <c r="H13" s="44"/>
      <c r="I13" s="44"/>
      <c r="J13" s="44"/>
      <c r="K13" s="44"/>
    </row>
    <row r="14" spans="1:11" ht="12.75">
      <c r="A14" s="103">
        <v>16</v>
      </c>
      <c r="B14" s="103">
        <v>32</v>
      </c>
      <c r="C14" s="103">
        <f t="shared" si="1"/>
        <v>48</v>
      </c>
      <c r="D14" s="103"/>
      <c r="E14" s="104">
        <v>16</v>
      </c>
      <c r="H14" s="44"/>
      <c r="I14" s="44"/>
      <c r="J14" s="44"/>
      <c r="K14" s="44"/>
    </row>
    <row r="15" spans="1:11" ht="12.75">
      <c r="A15" s="103">
        <v>14</v>
      </c>
      <c r="B15" s="103">
        <v>29</v>
      </c>
      <c r="C15" s="103">
        <f t="shared" si="1"/>
        <v>43</v>
      </c>
      <c r="D15" s="103"/>
      <c r="E15" s="104">
        <v>15</v>
      </c>
      <c r="H15" s="44"/>
      <c r="I15" s="44"/>
      <c r="J15" s="44"/>
      <c r="K15" s="44"/>
    </row>
    <row r="16" spans="1:11" ht="12.75">
      <c r="A16" s="103">
        <v>14</v>
      </c>
      <c r="B16" s="103">
        <v>25</v>
      </c>
      <c r="C16" s="103">
        <f t="shared" si="1"/>
        <v>39</v>
      </c>
      <c r="D16" s="103"/>
      <c r="E16" s="104">
        <v>13</v>
      </c>
      <c r="H16" s="44"/>
      <c r="I16" s="44"/>
      <c r="J16" s="44"/>
      <c r="K16" s="44"/>
    </row>
    <row r="17" spans="1:11" ht="12.75">
      <c r="A17" s="103">
        <v>12</v>
      </c>
      <c r="B17" s="103">
        <v>21</v>
      </c>
      <c r="C17" s="103">
        <f t="shared" si="1"/>
        <v>33</v>
      </c>
      <c r="D17" s="103"/>
      <c r="E17" s="104">
        <v>11</v>
      </c>
      <c r="H17" s="44"/>
      <c r="I17" s="44"/>
      <c r="J17" s="44"/>
      <c r="K17" s="44"/>
    </row>
    <row r="18" spans="1:11" ht="12.75">
      <c r="A18" s="103">
        <v>12</v>
      </c>
      <c r="B18" s="103">
        <v>24</v>
      </c>
      <c r="C18" s="103">
        <f t="shared" si="1"/>
        <v>36</v>
      </c>
      <c r="D18" s="103"/>
      <c r="E18" s="104">
        <v>12</v>
      </c>
      <c r="H18" s="44"/>
      <c r="I18" s="44"/>
      <c r="J18" s="44"/>
      <c r="K18" s="44"/>
    </row>
    <row r="19" spans="8:11" ht="12.75">
      <c r="H19" s="105">
        <f>SUM(H3:H18)</f>
        <v>18</v>
      </c>
      <c r="I19" s="105">
        <f>SUM(I3:I18)</f>
        <v>16</v>
      </c>
      <c r="J19" s="105">
        <f>SUM(H19:I19)</f>
        <v>34</v>
      </c>
      <c r="K19" s="44"/>
    </row>
    <row r="20" spans="8:11" ht="12.75">
      <c r="H20" s="44"/>
      <c r="I20" s="44"/>
      <c r="J20" s="44"/>
      <c r="K20" s="44"/>
    </row>
  </sheetData>
  <sheetProtection/>
  <mergeCells count="2">
    <mergeCell ref="A1:E1"/>
    <mergeCell ref="A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*</cp:lastModifiedBy>
  <cp:lastPrinted>2024-04-01T08:32:39Z</cp:lastPrinted>
  <dcterms:created xsi:type="dcterms:W3CDTF">2013-03-21T08:38:03Z</dcterms:created>
  <dcterms:modified xsi:type="dcterms:W3CDTF">2024-04-01T12:19:00Z</dcterms:modified>
  <cp:category/>
  <cp:version/>
  <cp:contentType/>
  <cp:contentStatus/>
</cp:coreProperties>
</file>